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35" windowWidth="19260" windowHeight="5490" activeTab="2"/>
  </bookViews>
  <sheets>
    <sheet name="Zadanie 4 Tabela 1" sheetId="1" r:id="rId1"/>
    <sheet name="Zadanie 4 Tabela 2" sheetId="2" r:id="rId2"/>
    <sheet name="Zadanie 4 Tabela 3" sheetId="6" r:id="rId3"/>
  </sheets>
  <definedNames>
    <definedName name="_xlnm._FilterDatabase" localSheetId="0" hidden="1">'Zadanie 4 Tabela 1'!$A$6:$O$34</definedName>
    <definedName name="_xlnm.Print_Area" localSheetId="0">'Zadanie 4 Tabela 1'!$A$1:$O$44</definedName>
    <definedName name="_xlnm.Print_Titles" localSheetId="0">'Zadanie 4 Tabela 1'!$1:$6</definedName>
    <definedName name="_xlnm.Print_Titles" localSheetId="1">'Zadanie 4 Tabela 2'!$1:$6</definedName>
    <definedName name="_xlnm.Print_Titles" localSheetId="2">'Zadanie 4 Tabela 3'!$1:$6</definedName>
  </definedNames>
  <calcPr calcId="162913"/>
</workbook>
</file>

<file path=xl/calcChain.xml><?xml version="1.0" encoding="utf-8"?>
<calcChain xmlns="http://schemas.openxmlformats.org/spreadsheetml/2006/main">
  <c r="N19" i="2"/>
  <c r="N16"/>
  <c r="N17"/>
  <c r="N18"/>
  <c r="N29"/>
  <c r="N9"/>
  <c r="N24" l="1"/>
  <c r="N23"/>
  <c r="N22"/>
  <c r="N21"/>
  <c r="N20"/>
  <c r="N15"/>
  <c r="N14"/>
  <c r="N13"/>
  <c r="N12"/>
  <c r="N11"/>
  <c r="N10"/>
  <c r="N8"/>
  <c r="N7"/>
  <c r="N32"/>
  <c r="N31"/>
  <c r="N30"/>
  <c r="N28"/>
  <c r="N27"/>
  <c r="B6"/>
  <c r="C6" s="1"/>
  <c r="D6" s="1"/>
  <c r="E6" s="1"/>
  <c r="F6" s="1"/>
  <c r="G6" s="1"/>
  <c r="H6" s="1"/>
  <c r="I6" s="1"/>
  <c r="J6" s="1"/>
  <c r="K6" s="1"/>
  <c r="L6" s="1"/>
  <c r="M6" s="1"/>
  <c r="B6" i="6"/>
  <c r="C6" s="1"/>
  <c r="D6" s="1"/>
  <c r="E6" s="1"/>
  <c r="F6" s="1"/>
  <c r="G6" s="1"/>
  <c r="H6" s="1"/>
  <c r="I6" s="1"/>
  <c r="J6" s="1"/>
  <c r="K6" s="1"/>
  <c r="L6" s="1"/>
  <c r="M6" s="1"/>
  <c r="B6" i="1"/>
  <c r="C6" s="1"/>
  <c r="D6" s="1"/>
  <c r="E6" s="1"/>
  <c r="F6" s="1"/>
  <c r="G6" s="1"/>
  <c r="H6" s="1"/>
  <c r="I6" s="1"/>
  <c r="J6" s="1"/>
  <c r="K6" s="1"/>
  <c r="L6" s="1"/>
  <c r="M6" s="1"/>
  <c r="N12" i="6"/>
  <c r="N11"/>
  <c r="N10"/>
  <c r="N9"/>
  <c r="N8"/>
  <c r="N7"/>
  <c r="N33" i="2"/>
  <c r="N25"/>
  <c r="N7" i="1"/>
  <c r="N36"/>
  <c r="N35"/>
  <c r="N34"/>
  <c r="N33"/>
  <c r="N32"/>
  <c r="N30"/>
  <c r="N29"/>
  <c r="N28"/>
  <c r="N24"/>
  <c r="N23"/>
  <c r="N20"/>
  <c r="N19"/>
  <c r="N15"/>
  <c r="N13"/>
  <c r="N14"/>
  <c r="N12"/>
  <c r="N10"/>
</calcChain>
</file>

<file path=xl/sharedStrings.xml><?xml version="1.0" encoding="utf-8"?>
<sst xmlns="http://schemas.openxmlformats.org/spreadsheetml/2006/main" count="292" uniqueCount="135">
  <si>
    <t>L.p.</t>
  </si>
  <si>
    <t>Zakres prac</t>
  </si>
  <si>
    <t>Częstotliwość</t>
  </si>
  <si>
    <t>Dyspozytornia</t>
  </si>
  <si>
    <t>Pomieszczenia biurowe</t>
  </si>
  <si>
    <t>Poczekalnia motorniczych</t>
  </si>
  <si>
    <t>Świetlica</t>
  </si>
  <si>
    <t>Korytarz</t>
  </si>
  <si>
    <t>WC</t>
  </si>
  <si>
    <t>Mycie okien w budynku</t>
  </si>
  <si>
    <t>Jadalnia</t>
  </si>
  <si>
    <t>Hala obsługi SOII</t>
  </si>
  <si>
    <t>Jadania</t>
  </si>
  <si>
    <t>Szatnia</t>
  </si>
  <si>
    <t>Umywalnia</t>
  </si>
  <si>
    <t>Szatnia męska</t>
  </si>
  <si>
    <t>Szatnia damska</t>
  </si>
  <si>
    <t>Pralnia</t>
  </si>
  <si>
    <t>Akumulatornia</t>
  </si>
  <si>
    <t>Hala obsługi SOI</t>
  </si>
  <si>
    <t>Hala obsługi SOIII</t>
  </si>
  <si>
    <t>sobota</t>
  </si>
  <si>
    <t>Grabienie liści z odniesieniem do kontenera na odpady zielone</t>
  </si>
  <si>
    <t>Mycie posadzki z odtłuszczaniem i usuwaniem piasku z rowków szyny mycie ręczne (z użyciem środków chemicznych)</t>
  </si>
  <si>
    <t>Mycie kanałów z odtłuszczaniem - mycie ręczne (z użyciem środków chemicznych)</t>
  </si>
  <si>
    <t>Dwustronne mycie okien w pomieszczeniach warsztatowych</t>
  </si>
  <si>
    <t>Dwustronne mycie okien w hali</t>
  </si>
  <si>
    <t>Dwustronne mycie bram</t>
  </si>
  <si>
    <t>Mycie posadzki z odtłuszczaniem i usuwaniem piasku z rowków szyny - mycie ręczne (z użyciem środków chemicznych)</t>
  </si>
  <si>
    <t>Dwustronne mycie okien</t>
  </si>
  <si>
    <t>………………</t>
  </si>
  <si>
    <t>Przedstawiciela (-li) Wykonawcy</t>
  </si>
  <si>
    <t xml:space="preserve">RAZEM CENA BRUTTO (suma wierszy „RAZEM  WARTOŚĆ  NETTO”+„RAZEM WARTOŚĆ podatku VAT”) </t>
  </si>
  <si>
    <t xml:space="preserve">podpis upoważnionego </t>
  </si>
  <si>
    <t>STAWKA PODATKU VAT</t>
  </si>
  <si>
    <t xml:space="preserve">RAZEM WARTOŚĆ podatku VAT (iloczyn wierszy RAZEM WARTOŚĆ NETTO xSTAWKA PODATKU VAT)            
</t>
  </si>
  <si>
    <t>Koszenie trawy, transport skoszonej trawy do kontenera na odpady zielone</t>
  </si>
  <si>
    <t>Zamiatanie, zbieranie i usuwanie zanieczyszczeń z terenu stacji w miejscach ich występowania (chodniki, drogi komunikacyjne, prace postojowe, trawniki) - miejscowo, Odśnieżanie, posypywanie piaskiem i solą przejść komunikacyjnych</t>
  </si>
  <si>
    <t xml:space="preserve">Zbieranie i usuwanie śmieci komunalnych z całego terenu Stacji (w tym z koszy na śmieci), ręczne zbieranie i usuwanie odpadów komunalnych (papiery, butelki PET, etc.) oraz sortowanie zgodnie z obowiązującymi w spółce przepisami </t>
  </si>
  <si>
    <t>Oczyszczanie krawężników odmulanie, oczyszczanie ręczne krawężników z traw i porostów i innych zabrudzeń organicznych - dotyczy wskazanego wycinka terenu</t>
  </si>
  <si>
    <t>Odśnieżanie ciągów komunikacyjnych na Stacji (warunki: płatne za każdą godzinę odśnieżania, ilość godzin odśnieżania ustalana w zależności od potrzeb przez Zamawiającego, dostępność usługi między 6.00 do 23.00, czas reakcji max 2 godziny od zgłoszenia telefonicznego do firmy sprzątającej)</t>
  </si>
  <si>
    <t xml:space="preserve">Mycie posadzki </t>
  </si>
  <si>
    <t>Pomieszczenie socjalne</t>
  </si>
  <si>
    <t xml:space="preserve">• odkurzanie i przetarcie na mokro (z użyciem właściwych środków czystości) podłóg (w przypadku wykładzin dywanowych: odkurzanie)
• usuwanie kurzu, przecieranie na mokro i sucho mebli biurowych i drzwi (krzesła, szafy, stoliki, biurka, tablice, przystawki, grzejniki c.o. aparaty telefoniczne, czajniki, kuchenki, mikrofalówki, oraz inny sprzęt AGD będący na wyposażeniu danego pomieszczenia)
• usuwanie kurzu z parapetów
• usuwanie pajęczyn
• mycie drzwi
• mycie powierzchni szklanych (w gablotach, drzwiach, szafkach) 
• czyszczenie luster 
• przetarcie i dezynfekcja klamek drzwi
• opróżnianie koszy na odpady i pojemników niszczarek (z wymianą worków) oraz wynoszenie odpadów do właściwych kontenerów
</t>
  </si>
  <si>
    <t xml:space="preserve">• przetarcie na mokro z użyciem właściwych środków czystości podłóg
• mycie ścian pokrytych glazurą (w tym ścian działowych).
• mycie drzwi (w tym drzwi ścianek działowych)
• przetarcie i dezynfekcja klamek drzwi
• usuwanie kurzu z parapetów/ usuwanie pajęczyn
• usuwanie kurzu, przecieranie na mokro i sucho grzejników c.o.
• mycie umywalek i toalet (biały montaż) wraz z ich dezynfekcją
• mycie armatury
• uzupełnianie w pojemnikach środków higieny: (mydło w płynie, ręczniki papierowe do rąk, papier toaletowy, środki zapachowe)
• czyszczenie luster
• opróżnianie koszy na odpady (z wymianą worków) oraz wynoszenie odpadów do właściwych kontenerów
</t>
  </si>
  <si>
    <t>• dwustronne mycie okien  (framugi + szyby) oraz parapetów zewnętrznych i wewnętrznych przy użyciu właściwych środków czystości.</t>
  </si>
  <si>
    <t xml:space="preserve">• przetarcie na mokro z użyciem właściwych środków czystości podłóg
• mycie ścian pokrytych glazurą (w tym ścian działowych).
• usuwanie kurzu, przecieranie na mokro i sucho mebli biurowych i drzwi (krzesła, szafy, stoliki, biurka, tablice, przystawki, czajniki, kuchenki, mikrofalówki, grzejniki c.o. oraz inny sprzęt AGD będący na wyposażeniu danego pomieszczenia)
• usuwanie kurzu z parapetów
• usuwanie pajęczyn
• mycie powierzchni szklanych (w gablotach, drzwiach, szafkach) 
• czyszczenie luster 
• przetarcie i dezynfekcja klamek drzwi
• opróżnianie koszy na odpady (z wymianą worków) oraz wynoszenie odpadów do właściwych kontenerów
• mycie zlewozmywaków 
• czyszczenie armatury
• mycie drzwi 
• uzupełnianie w pojemnikach środków higieny: (mydło w płynie, ręczniki papierowe do rąk)
• czyszczenie luster
</t>
  </si>
  <si>
    <t>• przetarcie na mokro z użyciem właściwych środków czystości podłóg
• mycie ścian pokrytych glazurą (w tym ścian działowych).
• usuwanie kurzu, przecieranie na mokro i sucho mebli biurowych i drzwi (w tym: krzesła, szafy, stoliki, grzejniki c.o.)
• usuwanie kurzu, przecieranie na mokro i sucho z użyciem właściwych środków czystości szafek ubraniowych
• usuwanie kurzu z parapetów
• usuwanie pajęczyn
• mycie powierzchni szklanych (w gablotach, drzwiach, szafkach) 
• czyszczenie luster 
• przetarcie i dezynfekcja klamek drzwi
• opróżnianie koszy na odpady (z wymianą worków) oraz wynoszenie odpadów do właściwych kontenerów
• mycie zlewozmywaków 
• mycie armatury
• mycie drzwi 
• uzupełnianie w pojemnikach środków higieny: (mydło w płynie, ręczniki papierowe do rąk, środki zapachowe)
• czyszczenie luster</t>
  </si>
  <si>
    <t xml:space="preserve">• przetarcie na mokro z użyciem właściwych środków czystości podłóg
• mycie ścian pokrytych glazurą (w tym ścian działowych).
• mycie drzwi (w tym drzwi ścianek działowych, zasłon prysznicowych)
• przetarcie i dezynfekcja klamek drzwi
• usuwanie kurzu z parapetów/ usuwanie pajęczyn
• usuwanie kurzu, przecieranie na mokro i sucho grzejników c.o.
• mycie umywalek i toalet (biały montaż) wraz z ich dezynfekcją
• mycie natrysków i brodzików wraz z ich dezynfekcją 
• mycie armatury
• uzupełnianie w pojemnikach środków higieny: (mydło w płynie, ręczniki papierowe do rąk, papier toaletowy, środki zapachowe)
• czyszczenie luster
• opróżnianie koszy na odpady (z wymianą worków) oraz wynoszenie odpadów do właściwych kontenerów
</t>
  </si>
  <si>
    <t>1 rbg</t>
  </si>
  <si>
    <t>Serwerownia/pom. Techniczne</t>
  </si>
  <si>
    <t>Pomieszczenia gospodarcze</t>
  </si>
  <si>
    <t>Hala obsługi OC</t>
  </si>
  <si>
    <t>Mycie okien na zewnątrz</t>
  </si>
  <si>
    <t>Mycie okien wewnątrz</t>
  </si>
  <si>
    <t>Pok. mistrzów, magazyn nr 7</t>
  </si>
  <si>
    <t>Hala tokarki podtorowej</t>
  </si>
  <si>
    <t xml:space="preserve">Hala tokarki podtorowej </t>
  </si>
  <si>
    <t>Mycie kanału z odtłuszczaniem - mycie ręczne (z użyciem środków chemicznych)</t>
  </si>
  <si>
    <t>• odkurzanie i przetarcie na mokro (z użyciem właściwych środków czystości) podłóg (w przypadku wykładzin dywanowych: odkurzanie)
• usuwanie kurzu, przecieranie na mokro i sucho mebli biurowych i drzwi (krzesła, szafy, stoliki, biurka, tablice, przystawki, grzejniki c.o. aparaty telefoniczne, czajniki, kuchenki, mikrofalówki, oraz inny sprzęt AGD będący na wyposażeniu danego pomieszczenia)
• usuwanie kurzu z parapetów
• usuwanie pajęczyn
• mycie drzwi
• mycie powierzchni szklanych (w gablotach, drzwiach, szafkach) 
• czyszczenie luster 
• przetarcie i dezynfekcja klamek drzwi
• opróżnianie koszy na odpady i pojemników niszczarek (z wymianą worków) oraz wynoszenie odpadów do właściwych kontenerów</t>
  </si>
  <si>
    <t xml:space="preserve">Powierzchnie budynków, których sprzatanie odbędzie się w momencie oddania ich do użytkowania. </t>
  </si>
  <si>
    <t>• mycie przy użyciu właściwych środków czystości podłóg
• usuwanie kurzu, przecieranie na mokro i sucho drzwi wewnętrznych, drzwi przeszklonych zlokalizowanych na korytarzach, parapetów (w tym okiennych), balustrad i poręczy, odbojników oraz grzejników c.o.
• opróżnianie koszy na odpady (z wymianą worków) oraz wynoszenie odpadów do właściwych kontenerów
• opróżnianie pojemników do segregacji wtórnej (wymiana worków), mycie ławek, mycie gablot wnękowych, wiszących i przeszklonych</t>
  </si>
  <si>
    <t>Hala Obsługi OC - magazyn</t>
  </si>
  <si>
    <t>Pom.Techniczno-Socjalne</t>
  </si>
  <si>
    <t>1 m²</t>
  </si>
  <si>
    <t>1m²</t>
  </si>
  <si>
    <t>Hala obsługi SO 1</t>
  </si>
  <si>
    <t>Hala obsługi SO 2</t>
  </si>
  <si>
    <t>Hala obsługi SO 3</t>
  </si>
  <si>
    <t>magazyn</t>
  </si>
  <si>
    <t>Hala Tokarki Podtorowej</t>
  </si>
  <si>
    <t>Stacja Obsługi Tramwajów NOWA HUTA</t>
  </si>
  <si>
    <t>1 mb</t>
  </si>
  <si>
    <t>Tereny zielone , trawniki i chodniki na terenie Stacji Obsługi</t>
  </si>
  <si>
    <t>Obcinanie żywopłotu  - transport pozostałych resztek  do kontenera na odpady zielone</t>
  </si>
  <si>
    <t>Tabela 1: Sprzątanie i utrzymanie czystości w budynkach na terenie Stacji Obsługi Tramwajów Nowa Huta</t>
  </si>
  <si>
    <t>24 m-cy</t>
  </si>
  <si>
    <t>RAZEM WARTOŚĆ podatku VAT (iloczyn wierszy RAZEM WARTOŚĆ NETTO x STAWKA PODATKU VAT)</t>
  </si>
  <si>
    <t>RAZEM CENA BRUTTO (suma wierszy „RAZEM  WARTOŚĆ  NETTO”+„RAZEM WARTOŚĆ podatku VAT”)</t>
  </si>
  <si>
    <t>Tabela 2: Sprzątanie i utrzymanie czystości w halach na terenie Stacji Obsługi Tramwajów Nowa Huta</t>
  </si>
  <si>
    <r>
      <t>1 m</t>
    </r>
    <r>
      <rPr>
        <vertAlign val="superscript"/>
        <sz val="7.5"/>
        <color indexed="8"/>
        <rFont val="Arial"/>
        <family val="2"/>
        <charset val="238"/>
      </rPr>
      <t>2</t>
    </r>
    <r>
      <rPr>
        <sz val="7.5"/>
        <color indexed="8"/>
        <rFont val="Arial"/>
        <family val="2"/>
        <charset val="238"/>
      </rPr>
      <t xml:space="preserve"> </t>
    </r>
  </si>
  <si>
    <r>
      <t>1 m</t>
    </r>
    <r>
      <rPr>
        <vertAlign val="superscript"/>
        <sz val="7.5"/>
        <color indexed="8"/>
        <rFont val="Arial"/>
        <family val="2"/>
        <charset val="238"/>
      </rPr>
      <t xml:space="preserve">2 </t>
    </r>
  </si>
  <si>
    <r>
      <t>1 m</t>
    </r>
    <r>
      <rPr>
        <vertAlign val="superscript"/>
        <sz val="7.5"/>
        <color indexed="8"/>
        <rFont val="Arial"/>
        <family val="2"/>
        <charset val="238"/>
      </rPr>
      <t>2</t>
    </r>
  </si>
  <si>
    <t>Tabela 3 :Sprzątanie i utrzymanie czystości na terenie Stacji Obsługi Tramwajów Nowa Huta</t>
  </si>
  <si>
    <t>od poniedziałku 
do piątku</t>
  </si>
  <si>
    <t>w porozumieniu 
z Zamawiajacym</t>
  </si>
  <si>
    <t>w porozumieniu 
z Zamawiającym</t>
  </si>
  <si>
    <t>wszystkie dni 
tygodnia 
w porozumieniu 
z Zamawiającym</t>
  </si>
  <si>
    <t>Nazwa
obiektu</t>
  </si>
  <si>
    <t>Nazwa</t>
  </si>
  <si>
    <t>Powierzchnia
jednokrotnego
wykonania
usługi w m²</t>
  </si>
  <si>
    <t>Wykonanie:
dni tygodnia
/ godziny</t>
  </si>
  <si>
    <t>Jednostka
miary
do 
wyceny</t>
  </si>
  <si>
    <t>Cena
jednostkowa
netto (dotyczy
jednostki miary
wskazanej 
w kol. 12)</t>
  </si>
  <si>
    <t>Przewidywana
ilość jednostek
miary w okresie
24 miesięcy</t>
  </si>
  <si>
    <t>WARTOŚĆ
NETTO 
za cały okres
realizacji 
w zł</t>
  </si>
  <si>
    <t>na 
dobę</t>
  </si>
  <si>
    <t>na
tydzień</t>
  </si>
  <si>
    <t>na
miesiąc</t>
  </si>
  <si>
    <t>na
rok</t>
  </si>
  <si>
    <t>14 = 4 x 9</t>
  </si>
  <si>
    <t>15 = 13 x 14</t>
  </si>
  <si>
    <t>RAZEM WARTOŚĆ NETTO (suma „WARTOŚCI  NETTO” z kolumny 15)</t>
  </si>
  <si>
    <t>od poniedziałku
do piatku 
po 14:00</t>
  </si>
  <si>
    <t>poniedziałek 
6:00 - 12:00</t>
  </si>
  <si>
    <t>poniedziałek 
6:00 - 12;00</t>
  </si>
  <si>
    <t>piątek 
po 14:00</t>
  </si>
  <si>
    <t>od poniedziałku
do piatku
14:00 - 22:00</t>
  </si>
  <si>
    <t>od poniedziałku
do piatku
6:00 - 14:00</t>
  </si>
  <si>
    <t>piątek 
po 14;00</t>
  </si>
  <si>
    <t>I-szy i III-ci
piątek miesiaca
po 14:00</t>
  </si>
  <si>
    <t>od poniedziałku 
do piątku 
6.00 - 12.00</t>
  </si>
  <si>
    <r>
      <t>UWAGA!!! DO POZ. 4 Wykonawca ma podać cenę za utrzymanie 1 m</t>
    </r>
    <r>
      <rPr>
        <vertAlign val="superscript"/>
        <sz val="9"/>
        <color theme="1"/>
        <rFont val="Arial"/>
        <family val="2"/>
        <charset val="238"/>
      </rPr>
      <t xml:space="preserve">2 </t>
    </r>
    <r>
      <rPr>
        <sz val="9"/>
        <color theme="1"/>
        <rFont val="Arial"/>
        <family val="2"/>
        <charset val="238"/>
      </rPr>
      <t>powierzchni w ciągu jednego dnia w godzinach od 6-18 w stanie zamiecionym lub odśnieżonym w zależności od warunków atmosferycznych.</t>
    </r>
  </si>
  <si>
    <t>od poniedziałku
do piatku
15.00, 23.00</t>
  </si>
  <si>
    <t>od poniedziałku
do piatku
6.00; 14.00</t>
  </si>
  <si>
    <r>
      <t>1 m</t>
    </r>
    <r>
      <rPr>
        <vertAlign val="superscript"/>
        <sz val="7.5"/>
        <color theme="1"/>
        <rFont val="Arial"/>
        <family val="2"/>
        <charset val="238"/>
      </rPr>
      <t>2</t>
    </r>
  </si>
  <si>
    <t>640 */</t>
  </si>
  <si>
    <t>*/UWAGA!!! W pozycji 7 kolumna 13 Wykonawca ma podać cenę za jedną roboczogodzinę odśnieżania wskazanej powierzchni, a w kolumnie 15  wartość dla przewidywanej ilość 640 roboczogodzin w okresie realizacji zamówienia.</t>
  </si>
  <si>
    <t>Powierzchnia
jednokrotnego
wykonania
usługi w m²/rbg/mb</t>
  </si>
  <si>
    <t>Pok. KJ</t>
  </si>
  <si>
    <t>• mycie peronów przy użyciu właściwych środkow chemicznych (poprzez zastosowanie zmywarek do gruntownego mycia, oraz szorowania posadzki o zabrudzeniach przemysłowych) 
• zamiatanie i mycie w miejscach trudno dostępnych</t>
  </si>
  <si>
    <t xml:space="preserve">w uzgodnieniu
z Zamawiajacym
06:00 - 14:00 </t>
  </si>
  <si>
    <t xml:space="preserve">1 m2 </t>
  </si>
  <si>
    <t>Hala OC część myjni i magazynu</t>
  </si>
  <si>
    <t>Hala  OC część myjni i magazynu</t>
  </si>
  <si>
    <t>• mycie posadzki przy użyciu właściwych środkow chemicznych (poprzez zastosowanie zmywarek do gruntownego mycia, oraz szorowania posadzki o zabrudzeniach przemysłowych) 
• zamiatanie i mycie w miejscach trudno dostępnych</t>
  </si>
  <si>
    <t>Dwustronne mycie okien w pomieszczeniach warsztatowych (magazyn)</t>
  </si>
  <si>
    <t>Mycie ściany przy torze I i ściany oraz parapetów przy torze V (z użyciem środków chemicznych)</t>
  </si>
  <si>
    <t>Mycie podnośników kolumnowych (z użyciem środków chemicznych)</t>
  </si>
  <si>
    <r>
      <t>1 m</t>
    </r>
    <r>
      <rPr>
        <vertAlign val="superscript"/>
        <sz val="7.5"/>
        <color theme="1"/>
        <rFont val="Arial"/>
        <family val="2"/>
        <charset val="238"/>
      </rPr>
      <t>2</t>
    </r>
    <r>
      <rPr>
        <sz val="7.5"/>
        <color theme="1"/>
        <rFont val="Arial"/>
        <family val="2"/>
        <charset val="238"/>
      </rPr>
      <t xml:space="preserve"> </t>
    </r>
  </si>
  <si>
    <t>ZADANIE 4 - usługi dla Stacji Obsługi Tramwajów Nowa Huta</t>
  </si>
  <si>
    <t>Załącznik nr 5.4.b do SIWZ</t>
  </si>
  <si>
    <t>Znak sprawy: LZ-281-109/18</t>
  </si>
  <si>
    <t>Załącznik nr 5.4.a do SIWZ</t>
  </si>
  <si>
    <t>Załącznik nr 5.4.c do SIWZ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</si>
</sst>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sz val="7.5"/>
      <name val="Arial"/>
      <family val="2"/>
      <charset val="238"/>
    </font>
    <font>
      <vertAlign val="superscript"/>
      <sz val="7.5"/>
      <color indexed="8"/>
      <name val="Arial"/>
      <family val="2"/>
      <charset val="238"/>
    </font>
    <font>
      <sz val="7.5"/>
      <color indexed="8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vertAlign val="superscript"/>
      <sz val="7.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9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0" fillId="3" borderId="1" xfId="0" applyNumberFormat="1" applyFill="1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/>
    </xf>
    <xf numFmtId="0" fontId="0" fillId="3" borderId="1" xfId="0" applyFill="1" applyBorder="1"/>
    <xf numFmtId="2" fontId="11" fillId="2" borderId="7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/>
    </xf>
    <xf numFmtId="9" fontId="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 applyAlignment="1">
      <alignment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right" vertical="center" wrapText="1"/>
    </xf>
    <xf numFmtId="164" fontId="11" fillId="0" borderId="6" xfId="0" applyNumberFormat="1" applyFont="1" applyFill="1" applyBorder="1" applyAlignment="1">
      <alignment horizontal="right" vertical="center" wrapText="1"/>
    </xf>
    <xf numFmtId="164" fontId="11" fillId="0" borderId="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view="pageBreakPreview" topLeftCell="B1" zoomScaleNormal="90" zoomScaleSheetLayoutView="100" workbookViewId="0">
      <selection activeCell="E10" sqref="E10:E11"/>
    </sheetView>
  </sheetViews>
  <sheetFormatPr defaultRowHeight="14.25"/>
  <cols>
    <col min="1" max="1" width="14.5" style="1" bestFit="1" customWidth="1"/>
    <col min="2" max="2" width="3.875" style="1" customWidth="1"/>
    <col min="3" max="3" width="17.875" style="1" customWidth="1"/>
    <col min="4" max="4" width="9.75" style="1" customWidth="1"/>
    <col min="5" max="9" width="5.375" style="1" customWidth="1"/>
    <col min="10" max="10" width="10.625" style="1" customWidth="1"/>
    <col min="11" max="11" width="36.375" style="1" customWidth="1"/>
    <col min="12" max="12" width="7.625" style="1" customWidth="1"/>
    <col min="13" max="15" width="10.125" style="1" customWidth="1"/>
    <col min="16" max="16384" width="9" style="1"/>
  </cols>
  <sheetData>
    <row r="1" spans="1:15" ht="30" customHeight="1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1" t="s">
        <v>133</v>
      </c>
    </row>
    <row r="2" spans="1:15">
      <c r="A2" s="79" t="s">
        <v>75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t="s">
        <v>132</v>
      </c>
    </row>
    <row r="3" spans="1:15" ht="12" customHeight="1"/>
    <row r="4" spans="1:15" s="8" customFormat="1" ht="32.25" customHeight="1">
      <c r="A4" s="71" t="s">
        <v>88</v>
      </c>
      <c r="B4" s="71" t="s">
        <v>0</v>
      </c>
      <c r="C4" s="71" t="s">
        <v>89</v>
      </c>
      <c r="D4" s="71" t="s">
        <v>90</v>
      </c>
      <c r="E4" s="72" t="s">
        <v>2</v>
      </c>
      <c r="F4" s="72"/>
      <c r="G4" s="72"/>
      <c r="H4" s="72"/>
      <c r="I4" s="72"/>
      <c r="J4" s="71" t="s">
        <v>91</v>
      </c>
      <c r="K4" s="71" t="s">
        <v>1</v>
      </c>
      <c r="L4" s="71" t="s">
        <v>92</v>
      </c>
      <c r="M4" s="71" t="s">
        <v>93</v>
      </c>
      <c r="N4" s="71" t="s">
        <v>94</v>
      </c>
      <c r="O4" s="80" t="s">
        <v>95</v>
      </c>
    </row>
    <row r="5" spans="1:15" s="9" customFormat="1" ht="32.25" customHeight="1">
      <c r="A5" s="71"/>
      <c r="B5" s="71"/>
      <c r="C5" s="71"/>
      <c r="D5" s="71"/>
      <c r="E5" s="41" t="s">
        <v>96</v>
      </c>
      <c r="F5" s="41" t="s">
        <v>97</v>
      </c>
      <c r="G5" s="41" t="s">
        <v>98</v>
      </c>
      <c r="H5" s="41" t="s">
        <v>99</v>
      </c>
      <c r="I5" s="42" t="s">
        <v>76</v>
      </c>
      <c r="J5" s="71"/>
      <c r="K5" s="71"/>
      <c r="L5" s="71"/>
      <c r="M5" s="71"/>
      <c r="N5" s="71"/>
      <c r="O5" s="81"/>
    </row>
    <row r="6" spans="1:15">
      <c r="A6" s="43">
        <v>1</v>
      </c>
      <c r="B6" s="43">
        <f>A6+1</f>
        <v>2</v>
      </c>
      <c r="C6" s="43">
        <f t="shared" ref="C6:M6" si="0">B6+1</f>
        <v>3</v>
      </c>
      <c r="D6" s="43">
        <f t="shared" si="0"/>
        <v>4</v>
      </c>
      <c r="E6" s="43">
        <f t="shared" si="0"/>
        <v>5</v>
      </c>
      <c r="F6" s="43">
        <f t="shared" si="0"/>
        <v>6</v>
      </c>
      <c r="G6" s="43">
        <f t="shared" si="0"/>
        <v>7</v>
      </c>
      <c r="H6" s="43">
        <f t="shared" si="0"/>
        <v>8</v>
      </c>
      <c r="I6" s="43">
        <f t="shared" si="0"/>
        <v>9</v>
      </c>
      <c r="J6" s="43">
        <f t="shared" si="0"/>
        <v>10</v>
      </c>
      <c r="K6" s="43">
        <f t="shared" si="0"/>
        <v>11</v>
      </c>
      <c r="L6" s="43">
        <f t="shared" si="0"/>
        <v>12</v>
      </c>
      <c r="M6" s="43">
        <f t="shared" si="0"/>
        <v>13</v>
      </c>
      <c r="N6" s="43" t="s">
        <v>100</v>
      </c>
      <c r="O6" s="43" t="s">
        <v>101</v>
      </c>
    </row>
    <row r="7" spans="1:15" ht="27.75" customHeight="1">
      <c r="A7" s="44" t="s">
        <v>52</v>
      </c>
      <c r="B7" s="44">
        <v>1</v>
      </c>
      <c r="C7" s="13" t="s">
        <v>3</v>
      </c>
      <c r="D7" s="38">
        <v>47.5</v>
      </c>
      <c r="E7" s="68">
        <v>1</v>
      </c>
      <c r="F7" s="68">
        <v>5</v>
      </c>
      <c r="G7" s="69"/>
      <c r="H7" s="69"/>
      <c r="I7" s="70">
        <v>520</v>
      </c>
      <c r="J7" s="68" t="s">
        <v>103</v>
      </c>
      <c r="K7" s="73" t="s">
        <v>43</v>
      </c>
      <c r="L7" s="62" t="s">
        <v>64</v>
      </c>
      <c r="M7" s="63"/>
      <c r="N7" s="84">
        <f>(D7+D8+D9)*I7</f>
        <v>189176</v>
      </c>
      <c r="O7" s="63"/>
    </row>
    <row r="8" spans="1:15" ht="27.75" customHeight="1">
      <c r="A8" s="44" t="s">
        <v>52</v>
      </c>
      <c r="B8" s="44">
        <v>2</v>
      </c>
      <c r="C8" s="13" t="s">
        <v>4</v>
      </c>
      <c r="D8" s="38">
        <v>166.3</v>
      </c>
      <c r="E8" s="68"/>
      <c r="F8" s="68"/>
      <c r="G8" s="69"/>
      <c r="H8" s="69"/>
      <c r="I8" s="70"/>
      <c r="J8" s="68"/>
      <c r="K8" s="73"/>
      <c r="L8" s="62"/>
      <c r="M8" s="63"/>
      <c r="N8" s="85"/>
      <c r="O8" s="63"/>
    </row>
    <row r="9" spans="1:15" ht="27.75" customHeight="1">
      <c r="A9" s="44" t="s">
        <v>19</v>
      </c>
      <c r="B9" s="44">
        <v>3</v>
      </c>
      <c r="C9" s="13" t="s">
        <v>55</v>
      </c>
      <c r="D9" s="38">
        <v>150</v>
      </c>
      <c r="E9" s="68"/>
      <c r="F9" s="68"/>
      <c r="G9" s="69"/>
      <c r="H9" s="69"/>
      <c r="I9" s="70"/>
      <c r="J9" s="68"/>
      <c r="K9" s="73"/>
      <c r="L9" s="62"/>
      <c r="M9" s="63"/>
      <c r="N9" s="86"/>
      <c r="O9" s="63"/>
    </row>
    <row r="10" spans="1:15" ht="27.75" customHeight="1">
      <c r="A10" s="44" t="s">
        <v>52</v>
      </c>
      <c r="B10" s="44">
        <v>4</v>
      </c>
      <c r="C10" s="13" t="s">
        <v>50</v>
      </c>
      <c r="D10" s="38">
        <v>172.5</v>
      </c>
      <c r="E10" s="68">
        <v>1</v>
      </c>
      <c r="F10" s="69"/>
      <c r="G10" s="68">
        <v>1</v>
      </c>
      <c r="H10" s="82"/>
      <c r="I10" s="70">
        <v>24</v>
      </c>
      <c r="J10" s="68" t="s">
        <v>104</v>
      </c>
      <c r="K10" s="73"/>
      <c r="L10" s="62" t="s">
        <v>64</v>
      </c>
      <c r="M10" s="63"/>
      <c r="N10" s="64">
        <f>(D10+D11)*I10</f>
        <v>5496</v>
      </c>
      <c r="O10" s="63"/>
    </row>
    <row r="11" spans="1:15" ht="27.75" customHeight="1">
      <c r="A11" s="44" t="s">
        <v>52</v>
      </c>
      <c r="B11" s="44">
        <v>5</v>
      </c>
      <c r="C11" s="13" t="s">
        <v>6</v>
      </c>
      <c r="D11" s="38">
        <v>56.5</v>
      </c>
      <c r="E11" s="68"/>
      <c r="F11" s="69"/>
      <c r="G11" s="68"/>
      <c r="H11" s="83"/>
      <c r="I11" s="70"/>
      <c r="J11" s="68"/>
      <c r="K11" s="73"/>
      <c r="L11" s="62"/>
      <c r="M11" s="63"/>
      <c r="N11" s="65"/>
      <c r="O11" s="63"/>
    </row>
    <row r="12" spans="1:15" ht="27.75" customHeight="1">
      <c r="A12" s="44" t="s">
        <v>52</v>
      </c>
      <c r="B12" s="44">
        <v>6</v>
      </c>
      <c r="C12" s="13" t="s">
        <v>51</v>
      </c>
      <c r="D12" s="38">
        <v>66.3</v>
      </c>
      <c r="E12" s="44">
        <v>1</v>
      </c>
      <c r="F12" s="44">
        <v>1</v>
      </c>
      <c r="G12" s="46"/>
      <c r="H12" s="46"/>
      <c r="I12" s="47">
        <v>104</v>
      </c>
      <c r="J12" s="44" t="s">
        <v>105</v>
      </c>
      <c r="K12" s="73"/>
      <c r="L12" s="12" t="s">
        <v>64</v>
      </c>
      <c r="M12" s="20"/>
      <c r="N12" s="18">
        <f>D12*I12</f>
        <v>6895.2</v>
      </c>
      <c r="O12" s="20"/>
    </row>
    <row r="13" spans="1:15" ht="27.75" customHeight="1">
      <c r="A13" s="44" t="s">
        <v>52</v>
      </c>
      <c r="B13" s="44">
        <v>7</v>
      </c>
      <c r="C13" s="54" t="s">
        <v>119</v>
      </c>
      <c r="D13" s="38">
        <v>24.3</v>
      </c>
      <c r="E13" s="44">
        <v>1</v>
      </c>
      <c r="F13" s="44">
        <v>1</v>
      </c>
      <c r="G13" s="46"/>
      <c r="H13" s="46"/>
      <c r="I13" s="47">
        <v>104</v>
      </c>
      <c r="J13" s="44" t="s">
        <v>106</v>
      </c>
      <c r="K13" s="73"/>
      <c r="L13" s="12" t="s">
        <v>64</v>
      </c>
      <c r="M13" s="20"/>
      <c r="N13" s="18">
        <f>D13*I13</f>
        <v>2527.2000000000003</v>
      </c>
      <c r="O13" s="20"/>
    </row>
    <row r="14" spans="1:15" ht="105">
      <c r="A14" s="44" t="s">
        <v>52</v>
      </c>
      <c r="B14" s="44">
        <v>8</v>
      </c>
      <c r="C14" s="13" t="s">
        <v>7</v>
      </c>
      <c r="D14" s="38">
        <v>373.1</v>
      </c>
      <c r="E14" s="44">
        <v>2</v>
      </c>
      <c r="F14" s="44">
        <v>5</v>
      </c>
      <c r="G14" s="46"/>
      <c r="H14" s="46"/>
      <c r="I14" s="47">
        <v>520</v>
      </c>
      <c r="J14" s="44" t="s">
        <v>103</v>
      </c>
      <c r="K14" s="13" t="s">
        <v>61</v>
      </c>
      <c r="L14" s="12" t="s">
        <v>64</v>
      </c>
      <c r="M14" s="20"/>
      <c r="N14" s="18">
        <f>D14*I14</f>
        <v>194012</v>
      </c>
      <c r="O14" s="20"/>
    </row>
    <row r="15" spans="1:15" ht="34.5" customHeight="1">
      <c r="A15" s="44" t="s">
        <v>52</v>
      </c>
      <c r="B15" s="44">
        <v>9</v>
      </c>
      <c r="C15" s="13" t="s">
        <v>8</v>
      </c>
      <c r="D15" s="38">
        <v>31.1</v>
      </c>
      <c r="E15" s="68">
        <v>1</v>
      </c>
      <c r="F15" s="68">
        <v>5</v>
      </c>
      <c r="G15" s="69"/>
      <c r="H15" s="69"/>
      <c r="I15" s="70">
        <v>520</v>
      </c>
      <c r="J15" s="44" t="s">
        <v>107</v>
      </c>
      <c r="K15" s="73" t="s">
        <v>44</v>
      </c>
      <c r="L15" s="62" t="s">
        <v>65</v>
      </c>
      <c r="M15" s="63"/>
      <c r="N15" s="64">
        <f>(D15+D16+D17+D18)*I15</f>
        <v>49972</v>
      </c>
      <c r="O15" s="63"/>
    </row>
    <row r="16" spans="1:15" ht="34.5" customHeight="1">
      <c r="A16" s="44" t="s">
        <v>19</v>
      </c>
      <c r="B16" s="44">
        <v>10</v>
      </c>
      <c r="C16" s="13" t="s">
        <v>8</v>
      </c>
      <c r="D16" s="38">
        <v>39</v>
      </c>
      <c r="E16" s="68"/>
      <c r="F16" s="68"/>
      <c r="G16" s="69"/>
      <c r="H16" s="69"/>
      <c r="I16" s="70"/>
      <c r="J16" s="44" t="s">
        <v>108</v>
      </c>
      <c r="K16" s="73"/>
      <c r="L16" s="62"/>
      <c r="M16" s="63"/>
      <c r="N16" s="65"/>
      <c r="O16" s="63"/>
    </row>
    <row r="17" spans="1:15" ht="34.5" customHeight="1">
      <c r="A17" s="44" t="s">
        <v>11</v>
      </c>
      <c r="B17" s="44">
        <v>11</v>
      </c>
      <c r="C17" s="13" t="s">
        <v>8</v>
      </c>
      <c r="D17" s="38">
        <v>10</v>
      </c>
      <c r="E17" s="68"/>
      <c r="F17" s="68"/>
      <c r="G17" s="69"/>
      <c r="H17" s="69"/>
      <c r="I17" s="70"/>
      <c r="J17" s="68" t="s">
        <v>103</v>
      </c>
      <c r="K17" s="73"/>
      <c r="L17" s="62"/>
      <c r="M17" s="63"/>
      <c r="N17" s="65"/>
      <c r="O17" s="63"/>
    </row>
    <row r="18" spans="1:15" ht="34.5" customHeight="1">
      <c r="A18" s="44" t="s">
        <v>18</v>
      </c>
      <c r="B18" s="44">
        <v>12</v>
      </c>
      <c r="C18" s="13" t="s">
        <v>8</v>
      </c>
      <c r="D18" s="38">
        <v>16</v>
      </c>
      <c r="E18" s="68"/>
      <c r="F18" s="68"/>
      <c r="G18" s="69"/>
      <c r="H18" s="69"/>
      <c r="I18" s="70"/>
      <c r="J18" s="68"/>
      <c r="K18" s="73"/>
      <c r="L18" s="62"/>
      <c r="M18" s="63"/>
      <c r="N18" s="65"/>
      <c r="O18" s="63"/>
    </row>
    <row r="19" spans="1:15" ht="34.5" customHeight="1">
      <c r="A19" s="61" t="s">
        <v>52</v>
      </c>
      <c r="B19" s="44">
        <v>13</v>
      </c>
      <c r="C19" s="13" t="s">
        <v>8</v>
      </c>
      <c r="D19" s="38">
        <v>47.5</v>
      </c>
      <c r="E19" s="44">
        <v>2</v>
      </c>
      <c r="F19" s="44">
        <v>10</v>
      </c>
      <c r="G19" s="46"/>
      <c r="H19" s="46"/>
      <c r="I19" s="47">
        <v>1040</v>
      </c>
      <c r="J19" s="44" t="s">
        <v>113</v>
      </c>
      <c r="K19" s="73"/>
      <c r="L19" s="12" t="s">
        <v>64</v>
      </c>
      <c r="M19" s="20"/>
      <c r="N19" s="18">
        <f>D19*I19</f>
        <v>49400</v>
      </c>
      <c r="O19" s="20"/>
    </row>
    <row r="20" spans="1:15">
      <c r="A20" s="61" t="s">
        <v>52</v>
      </c>
      <c r="B20" s="44">
        <v>14</v>
      </c>
      <c r="C20" s="13" t="s">
        <v>53</v>
      </c>
      <c r="D20" s="38">
        <v>309</v>
      </c>
      <c r="E20" s="68">
        <v>1</v>
      </c>
      <c r="F20" s="69"/>
      <c r="G20" s="69"/>
      <c r="H20" s="68">
        <v>2</v>
      </c>
      <c r="I20" s="70">
        <v>4</v>
      </c>
      <c r="J20" s="68" t="s">
        <v>85</v>
      </c>
      <c r="K20" s="73" t="s">
        <v>45</v>
      </c>
      <c r="L20" s="62" t="s">
        <v>64</v>
      </c>
      <c r="M20" s="63"/>
      <c r="N20" s="64">
        <f>(D20+D21+D22)*I20</f>
        <v>1618.8</v>
      </c>
      <c r="O20" s="63"/>
    </row>
    <row r="21" spans="1:15">
      <c r="A21" s="44" t="s">
        <v>52</v>
      </c>
      <c r="B21" s="44">
        <v>15</v>
      </c>
      <c r="C21" s="13" t="s">
        <v>54</v>
      </c>
      <c r="D21" s="38">
        <v>76.7</v>
      </c>
      <c r="E21" s="68"/>
      <c r="F21" s="69"/>
      <c r="G21" s="69"/>
      <c r="H21" s="68"/>
      <c r="I21" s="70"/>
      <c r="J21" s="68"/>
      <c r="K21" s="73"/>
      <c r="L21" s="62"/>
      <c r="M21" s="63"/>
      <c r="N21" s="65"/>
      <c r="O21" s="63"/>
    </row>
    <row r="22" spans="1:15" ht="27" customHeight="1">
      <c r="A22" s="44" t="s">
        <v>18</v>
      </c>
      <c r="B22" s="44">
        <v>16</v>
      </c>
      <c r="C22" s="13" t="s">
        <v>9</v>
      </c>
      <c r="D22" s="38">
        <v>19</v>
      </c>
      <c r="E22" s="68"/>
      <c r="F22" s="69"/>
      <c r="G22" s="69"/>
      <c r="H22" s="68"/>
      <c r="I22" s="70"/>
      <c r="J22" s="68"/>
      <c r="K22" s="73"/>
      <c r="L22" s="62"/>
      <c r="M22" s="63"/>
      <c r="N22" s="65"/>
      <c r="O22" s="63"/>
    </row>
    <row r="23" spans="1:15" ht="39.75" customHeight="1">
      <c r="A23" s="44" t="s">
        <v>52</v>
      </c>
      <c r="B23" s="44">
        <v>17</v>
      </c>
      <c r="C23" s="13" t="s">
        <v>5</v>
      </c>
      <c r="D23" s="38">
        <v>231.7</v>
      </c>
      <c r="E23" s="44">
        <v>2</v>
      </c>
      <c r="F23" s="44">
        <v>10</v>
      </c>
      <c r="G23" s="69"/>
      <c r="H23" s="69"/>
      <c r="I23" s="47">
        <v>1040</v>
      </c>
      <c r="J23" s="68" t="s">
        <v>85</v>
      </c>
      <c r="K23" s="73" t="s">
        <v>46</v>
      </c>
      <c r="L23" s="62" t="s">
        <v>64</v>
      </c>
      <c r="M23" s="20"/>
      <c r="N23" s="19">
        <f>(D23+D2)*I23</f>
        <v>240968</v>
      </c>
      <c r="O23" s="20"/>
    </row>
    <row r="24" spans="1:15" ht="39.75" customHeight="1">
      <c r="A24" s="44" t="s">
        <v>19</v>
      </c>
      <c r="B24" s="44">
        <v>18</v>
      </c>
      <c r="C24" s="13" t="s">
        <v>42</v>
      </c>
      <c r="D24" s="38">
        <v>9</v>
      </c>
      <c r="E24" s="68">
        <v>1</v>
      </c>
      <c r="F24" s="68">
        <v>5</v>
      </c>
      <c r="G24" s="69"/>
      <c r="H24" s="69"/>
      <c r="I24" s="70">
        <v>520</v>
      </c>
      <c r="J24" s="68"/>
      <c r="K24" s="73"/>
      <c r="L24" s="62"/>
      <c r="M24" s="63"/>
      <c r="N24" s="65">
        <f>(D24+D25+D26+D27)*I24</f>
        <v>51480</v>
      </c>
      <c r="O24" s="63"/>
    </row>
    <row r="25" spans="1:15" ht="39.75" customHeight="1">
      <c r="A25" s="44" t="s">
        <v>19</v>
      </c>
      <c r="B25" s="44">
        <v>19</v>
      </c>
      <c r="C25" s="13" t="s">
        <v>10</v>
      </c>
      <c r="D25" s="38">
        <v>57</v>
      </c>
      <c r="E25" s="68"/>
      <c r="F25" s="68"/>
      <c r="G25" s="69"/>
      <c r="H25" s="69"/>
      <c r="I25" s="70"/>
      <c r="J25" s="68"/>
      <c r="K25" s="73"/>
      <c r="L25" s="62"/>
      <c r="M25" s="63"/>
      <c r="N25" s="65"/>
      <c r="O25" s="63"/>
    </row>
    <row r="26" spans="1:15" ht="39.75" customHeight="1">
      <c r="A26" s="44" t="s">
        <v>11</v>
      </c>
      <c r="B26" s="44">
        <v>20</v>
      </c>
      <c r="C26" s="13" t="s">
        <v>12</v>
      </c>
      <c r="D26" s="38">
        <v>21</v>
      </c>
      <c r="E26" s="68"/>
      <c r="F26" s="68"/>
      <c r="G26" s="69"/>
      <c r="H26" s="69"/>
      <c r="I26" s="70"/>
      <c r="J26" s="68"/>
      <c r="K26" s="73"/>
      <c r="L26" s="62"/>
      <c r="M26" s="63"/>
      <c r="N26" s="65"/>
      <c r="O26" s="63"/>
    </row>
    <row r="27" spans="1:15" ht="39.75" customHeight="1">
      <c r="A27" s="44" t="s">
        <v>18</v>
      </c>
      <c r="B27" s="44">
        <v>21</v>
      </c>
      <c r="C27" s="13" t="s">
        <v>10</v>
      </c>
      <c r="D27" s="38">
        <v>12</v>
      </c>
      <c r="E27" s="68"/>
      <c r="F27" s="68"/>
      <c r="G27" s="69"/>
      <c r="H27" s="69"/>
      <c r="I27" s="70"/>
      <c r="J27" s="68"/>
      <c r="K27" s="73"/>
      <c r="L27" s="62"/>
      <c r="M27" s="63"/>
      <c r="N27" s="65"/>
      <c r="O27" s="63"/>
    </row>
    <row r="28" spans="1:15" ht="39.75" customHeight="1">
      <c r="A28" s="44" t="s">
        <v>52</v>
      </c>
      <c r="B28" s="44">
        <v>22</v>
      </c>
      <c r="C28" s="13" t="s">
        <v>17</v>
      </c>
      <c r="D28" s="38">
        <v>16.600000000000001</v>
      </c>
      <c r="E28" s="44">
        <v>1</v>
      </c>
      <c r="F28" s="44">
        <v>1</v>
      </c>
      <c r="G28" s="46"/>
      <c r="H28" s="46"/>
      <c r="I28" s="47">
        <v>104</v>
      </c>
      <c r="J28" s="44" t="s">
        <v>109</v>
      </c>
      <c r="K28" s="73"/>
      <c r="L28" s="12" t="s">
        <v>64</v>
      </c>
      <c r="M28" s="20"/>
      <c r="N28" s="18">
        <f>D28*I28</f>
        <v>1726.4</v>
      </c>
      <c r="O28" s="20"/>
    </row>
    <row r="29" spans="1:15" ht="76.5" customHeight="1">
      <c r="A29" s="44" t="s">
        <v>11</v>
      </c>
      <c r="B29" s="44">
        <v>23</v>
      </c>
      <c r="C29" s="13" t="s">
        <v>13</v>
      </c>
      <c r="D29" s="38">
        <v>7</v>
      </c>
      <c r="E29" s="44">
        <v>1</v>
      </c>
      <c r="F29" s="44">
        <v>5</v>
      </c>
      <c r="G29" s="69"/>
      <c r="H29" s="69"/>
      <c r="I29" s="47">
        <v>520</v>
      </c>
      <c r="J29" s="44" t="s">
        <v>103</v>
      </c>
      <c r="K29" s="73" t="s">
        <v>47</v>
      </c>
      <c r="L29" s="62" t="s">
        <v>64</v>
      </c>
      <c r="M29" s="20"/>
      <c r="N29" s="18">
        <f>(D29)*I29</f>
        <v>3640</v>
      </c>
      <c r="O29" s="20"/>
    </row>
    <row r="30" spans="1:15" ht="76.5" customHeight="1">
      <c r="A30" s="44" t="s">
        <v>52</v>
      </c>
      <c r="B30" s="44">
        <v>24</v>
      </c>
      <c r="C30" s="13" t="s">
        <v>15</v>
      </c>
      <c r="D30" s="38">
        <v>136</v>
      </c>
      <c r="E30" s="68">
        <v>2</v>
      </c>
      <c r="F30" s="68">
        <v>10</v>
      </c>
      <c r="G30" s="69"/>
      <c r="H30" s="69"/>
      <c r="I30" s="70">
        <v>1040</v>
      </c>
      <c r="J30" s="68" t="s">
        <v>114</v>
      </c>
      <c r="K30" s="73"/>
      <c r="L30" s="62"/>
      <c r="M30" s="63"/>
      <c r="N30" s="65">
        <f>(D30+D31)*I30</f>
        <v>166192</v>
      </c>
      <c r="O30" s="63"/>
    </row>
    <row r="31" spans="1:15" ht="76.5" customHeight="1">
      <c r="A31" s="44" t="s">
        <v>52</v>
      </c>
      <c r="B31" s="44">
        <v>25</v>
      </c>
      <c r="C31" s="13" t="s">
        <v>16</v>
      </c>
      <c r="D31" s="38">
        <v>23.8</v>
      </c>
      <c r="E31" s="68"/>
      <c r="F31" s="68"/>
      <c r="G31" s="69"/>
      <c r="H31" s="69"/>
      <c r="I31" s="70"/>
      <c r="J31" s="68"/>
      <c r="K31" s="73"/>
      <c r="L31" s="62"/>
      <c r="M31" s="63"/>
      <c r="N31" s="65"/>
      <c r="O31" s="63"/>
    </row>
    <row r="32" spans="1:15" ht="103.5" customHeight="1">
      <c r="A32" s="44" t="s">
        <v>11</v>
      </c>
      <c r="B32" s="44">
        <v>26</v>
      </c>
      <c r="C32" s="13" t="s">
        <v>14</v>
      </c>
      <c r="D32" s="38">
        <v>18</v>
      </c>
      <c r="E32" s="44">
        <v>1</v>
      </c>
      <c r="F32" s="44">
        <v>5</v>
      </c>
      <c r="G32" s="46"/>
      <c r="H32" s="46"/>
      <c r="I32" s="47">
        <v>520</v>
      </c>
      <c r="J32" s="44" t="s">
        <v>103</v>
      </c>
      <c r="K32" s="73" t="s">
        <v>48</v>
      </c>
      <c r="L32" s="45" t="s">
        <v>64</v>
      </c>
      <c r="M32" s="20"/>
      <c r="N32" s="18">
        <f>D32*I32</f>
        <v>9360</v>
      </c>
      <c r="O32" s="20"/>
    </row>
    <row r="33" spans="1:15" ht="103.5" customHeight="1">
      <c r="A33" s="44" t="s">
        <v>52</v>
      </c>
      <c r="B33" s="44">
        <v>27</v>
      </c>
      <c r="C33" s="13" t="s">
        <v>14</v>
      </c>
      <c r="D33" s="38">
        <v>61.5</v>
      </c>
      <c r="E33" s="44">
        <v>2</v>
      </c>
      <c r="F33" s="44">
        <v>10</v>
      </c>
      <c r="G33" s="46"/>
      <c r="H33" s="46"/>
      <c r="I33" s="48">
        <v>1040</v>
      </c>
      <c r="J33" s="44" t="s">
        <v>113</v>
      </c>
      <c r="K33" s="73"/>
      <c r="L33" s="45" t="s">
        <v>64</v>
      </c>
      <c r="M33" s="20"/>
      <c r="N33" s="18">
        <f>D33*I33</f>
        <v>63960</v>
      </c>
      <c r="O33" s="20"/>
    </row>
    <row r="34" spans="1:15" ht="114.75" customHeight="1">
      <c r="A34" s="44" t="s">
        <v>18</v>
      </c>
      <c r="B34" s="44">
        <v>28</v>
      </c>
      <c r="C34" s="13" t="s">
        <v>7</v>
      </c>
      <c r="D34" s="38">
        <v>122</v>
      </c>
      <c r="E34" s="44">
        <v>1</v>
      </c>
      <c r="F34" s="46"/>
      <c r="G34" s="44">
        <v>2</v>
      </c>
      <c r="H34" s="46"/>
      <c r="I34" s="47">
        <v>48</v>
      </c>
      <c r="J34" s="44" t="s">
        <v>110</v>
      </c>
      <c r="K34" s="13" t="s">
        <v>61</v>
      </c>
      <c r="L34" s="12" t="s">
        <v>65</v>
      </c>
      <c r="M34" s="20"/>
      <c r="N34" s="18">
        <f>D34*I34</f>
        <v>5856</v>
      </c>
      <c r="O34" s="20"/>
    </row>
    <row r="35" spans="1:15" ht="103.5" customHeight="1">
      <c r="A35" s="62" t="s">
        <v>56</v>
      </c>
      <c r="B35" s="12">
        <v>29</v>
      </c>
      <c r="C35" s="13" t="s">
        <v>63</v>
      </c>
      <c r="D35" s="38">
        <v>21.6</v>
      </c>
      <c r="E35" s="16">
        <v>1</v>
      </c>
      <c r="F35" s="12">
        <v>3</v>
      </c>
      <c r="G35" s="17"/>
      <c r="H35" s="17"/>
      <c r="I35" s="12">
        <v>312</v>
      </c>
      <c r="J35" s="62" t="s">
        <v>103</v>
      </c>
      <c r="K35" s="67" t="s">
        <v>59</v>
      </c>
      <c r="L35" s="12" t="s">
        <v>64</v>
      </c>
      <c r="M35" s="20"/>
      <c r="N35" s="18">
        <f>(D35*I35)</f>
        <v>6739.2000000000007</v>
      </c>
      <c r="O35" s="20"/>
    </row>
    <row r="36" spans="1:15" ht="103.5" customHeight="1">
      <c r="A36" s="66"/>
      <c r="B36" s="12">
        <v>30</v>
      </c>
      <c r="C36" s="13" t="s">
        <v>8</v>
      </c>
      <c r="D36" s="38">
        <v>3.5</v>
      </c>
      <c r="E36" s="16">
        <v>1</v>
      </c>
      <c r="F36" s="12">
        <v>5</v>
      </c>
      <c r="G36" s="17"/>
      <c r="H36" s="17"/>
      <c r="I36" s="12">
        <v>520</v>
      </c>
      <c r="J36" s="62"/>
      <c r="K36" s="67"/>
      <c r="L36" s="12" t="s">
        <v>64</v>
      </c>
      <c r="M36" s="20"/>
      <c r="N36" s="18">
        <f>(D36*I36)</f>
        <v>1820</v>
      </c>
      <c r="O36" s="20"/>
    </row>
    <row r="37" spans="1:15">
      <c r="A37" s="74" t="s">
        <v>102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21"/>
    </row>
    <row r="38" spans="1:15">
      <c r="A38" s="74" t="s">
        <v>34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22">
        <v>0.23</v>
      </c>
    </row>
    <row r="39" spans="1:15" ht="14.25" customHeight="1">
      <c r="A39" s="74" t="s">
        <v>77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6"/>
      <c r="O39" s="21"/>
    </row>
    <row r="40" spans="1:15">
      <c r="A40" s="74" t="s">
        <v>78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6"/>
      <c r="O40" s="21"/>
    </row>
    <row r="41" spans="1:15">
      <c r="B41" s="10"/>
    </row>
    <row r="42" spans="1:15">
      <c r="B42" s="10"/>
      <c r="L42" s="11" t="s">
        <v>30</v>
      </c>
    </row>
    <row r="43" spans="1:15">
      <c r="B43" s="10"/>
      <c r="L43" s="39" t="s">
        <v>33</v>
      </c>
    </row>
    <row r="44" spans="1:15">
      <c r="B44" s="10"/>
      <c r="L44" s="39" t="s">
        <v>31</v>
      </c>
    </row>
  </sheetData>
  <mergeCells count="86">
    <mergeCell ref="A1:K1"/>
    <mergeCell ref="A2:K2"/>
    <mergeCell ref="O4:O5"/>
    <mergeCell ref="A37:N37"/>
    <mergeCell ref="C4:C5"/>
    <mergeCell ref="L4:L5"/>
    <mergeCell ref="E10:E11"/>
    <mergeCell ref="F10:F11"/>
    <mergeCell ref="H10:H11"/>
    <mergeCell ref="N10:N11"/>
    <mergeCell ref="M10:M11"/>
    <mergeCell ref="K32:K33"/>
    <mergeCell ref="L7:L9"/>
    <mergeCell ref="N7:N9"/>
    <mergeCell ref="M7:M9"/>
    <mergeCell ref="O7:O9"/>
    <mergeCell ref="A40:N40"/>
    <mergeCell ref="M4:M5"/>
    <mergeCell ref="N4:N5"/>
    <mergeCell ref="K4:K5"/>
    <mergeCell ref="D4:D5"/>
    <mergeCell ref="A39:N39"/>
    <mergeCell ref="A4:A5"/>
    <mergeCell ref="E15:E18"/>
    <mergeCell ref="F15:F18"/>
    <mergeCell ref="G15:G18"/>
    <mergeCell ref="H7:H9"/>
    <mergeCell ref="G10:G11"/>
    <mergeCell ref="I10:I11"/>
    <mergeCell ref="J10:J11"/>
    <mergeCell ref="K7:K13"/>
    <mergeCell ref="G23:G27"/>
    <mergeCell ref="K15:K19"/>
    <mergeCell ref="A38:N38"/>
    <mergeCell ref="O10:O11"/>
    <mergeCell ref="H15:H18"/>
    <mergeCell ref="I15:I18"/>
    <mergeCell ref="J17:J18"/>
    <mergeCell ref="L15:L18"/>
    <mergeCell ref="N15:N18"/>
    <mergeCell ref="M15:M18"/>
    <mergeCell ref="O15:O18"/>
    <mergeCell ref="J20:J22"/>
    <mergeCell ref="K20:K22"/>
    <mergeCell ref="K23:K28"/>
    <mergeCell ref="K29:K31"/>
    <mergeCell ref="J23:J27"/>
    <mergeCell ref="E24:E27"/>
    <mergeCell ref="B4:B5"/>
    <mergeCell ref="E4:I4"/>
    <mergeCell ref="J4:J5"/>
    <mergeCell ref="I20:I22"/>
    <mergeCell ref="H20:H22"/>
    <mergeCell ref="E20:E22"/>
    <mergeCell ref="F20:F22"/>
    <mergeCell ref="G20:G22"/>
    <mergeCell ref="E7:E9"/>
    <mergeCell ref="F7:F9"/>
    <mergeCell ref="I7:I9"/>
    <mergeCell ref="J7:J9"/>
    <mergeCell ref="G7:G9"/>
    <mergeCell ref="I24:I27"/>
    <mergeCell ref="N24:N27"/>
    <mergeCell ref="L23:L27"/>
    <mergeCell ref="N30:N31"/>
    <mergeCell ref="F24:F27"/>
    <mergeCell ref="H23:H27"/>
    <mergeCell ref="J35:J36"/>
    <mergeCell ref="A35:A36"/>
    <mergeCell ref="K35:K36"/>
    <mergeCell ref="J30:J31"/>
    <mergeCell ref="L29:L31"/>
    <mergeCell ref="G29:G31"/>
    <mergeCell ref="H29:H31"/>
    <mergeCell ref="E30:E31"/>
    <mergeCell ref="F30:F31"/>
    <mergeCell ref="I30:I31"/>
    <mergeCell ref="L10:L11"/>
    <mergeCell ref="O24:O27"/>
    <mergeCell ref="O30:O31"/>
    <mergeCell ref="M24:M27"/>
    <mergeCell ref="M30:M31"/>
    <mergeCell ref="N20:N22"/>
    <mergeCell ref="M20:M22"/>
    <mergeCell ref="O20:O22"/>
    <mergeCell ref="L20:L22"/>
  </mergeCells>
  <pageMargins left="0.70866141732283472" right="0.70866141732283472" top="0.74803149606299213" bottom="0.74803149606299213" header="0.31496062992125984" footer="0.31496062992125984"/>
  <pageSetup paperSize="9" scale="75" fitToHeight="3" orientation="landscape" r:id="rId1"/>
  <headerFooter>
    <oddFooter>Strona &amp;P z &amp;N</oddFooter>
  </headerFooter>
  <rowBreaks count="2" manualBreakCount="2">
    <brk id="19" max="14" man="1"/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topLeftCell="C7" zoomScaleNormal="90" zoomScaleSheetLayoutView="100" workbookViewId="0">
      <selection activeCell="O28" sqref="O28:O29"/>
    </sheetView>
  </sheetViews>
  <sheetFormatPr defaultRowHeight="14.25"/>
  <cols>
    <col min="1" max="1" width="11" style="1" customWidth="1"/>
    <col min="2" max="2" width="3.875" style="2" customWidth="1"/>
    <col min="3" max="3" width="18.25" style="1" customWidth="1"/>
    <col min="4" max="4" width="9.75" style="1" customWidth="1"/>
    <col min="5" max="6" width="5.375" customWidth="1"/>
    <col min="7" max="9" width="5.375" style="5" customWidth="1"/>
    <col min="10" max="10" width="10.625" customWidth="1"/>
    <col min="11" max="11" width="41.875" customWidth="1"/>
    <col min="12" max="12" width="7.625" customWidth="1"/>
    <col min="13" max="13" width="10.125" customWidth="1"/>
    <col min="14" max="14" width="14.25" customWidth="1"/>
    <col min="15" max="15" width="10.125" customWidth="1"/>
    <col min="16" max="16384" width="9" style="1"/>
  </cols>
  <sheetData>
    <row r="1" spans="1:15" customFormat="1" ht="30" customHeight="1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11" t="s">
        <v>131</v>
      </c>
    </row>
    <row r="2" spans="1:15" customFormat="1">
      <c r="A2" s="79" t="s">
        <v>79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t="s">
        <v>132</v>
      </c>
    </row>
    <row r="3" spans="1:15" customFormat="1" ht="12" customHeight="1">
      <c r="G3" s="5"/>
      <c r="H3" s="5"/>
      <c r="I3" s="5"/>
    </row>
    <row r="4" spans="1:15" s="3" customFormat="1" ht="32.25" customHeight="1">
      <c r="A4" s="71" t="s">
        <v>88</v>
      </c>
      <c r="B4" s="71" t="s">
        <v>0</v>
      </c>
      <c r="C4" s="71" t="s">
        <v>89</v>
      </c>
      <c r="D4" s="71" t="s">
        <v>90</v>
      </c>
      <c r="E4" s="72" t="s">
        <v>2</v>
      </c>
      <c r="F4" s="72"/>
      <c r="G4" s="72"/>
      <c r="H4" s="72"/>
      <c r="I4" s="72"/>
      <c r="J4" s="71" t="s">
        <v>91</v>
      </c>
      <c r="K4" s="71" t="s">
        <v>1</v>
      </c>
      <c r="L4" s="71" t="s">
        <v>92</v>
      </c>
      <c r="M4" s="71" t="s">
        <v>93</v>
      </c>
      <c r="N4" s="71" t="s">
        <v>94</v>
      </c>
      <c r="O4" s="80" t="s">
        <v>95</v>
      </c>
    </row>
    <row r="5" spans="1:15" s="3" customFormat="1" ht="32.25" customHeight="1">
      <c r="A5" s="71"/>
      <c r="B5" s="71"/>
      <c r="C5" s="71"/>
      <c r="D5" s="71"/>
      <c r="E5" s="41" t="s">
        <v>96</v>
      </c>
      <c r="F5" s="41" t="s">
        <v>97</v>
      </c>
      <c r="G5" s="41" t="s">
        <v>98</v>
      </c>
      <c r="H5" s="41" t="s">
        <v>99</v>
      </c>
      <c r="I5" s="42" t="s">
        <v>76</v>
      </c>
      <c r="J5" s="71"/>
      <c r="K5" s="71"/>
      <c r="L5" s="71"/>
      <c r="M5" s="71"/>
      <c r="N5" s="71"/>
      <c r="O5" s="81"/>
    </row>
    <row r="6" spans="1:15" s="4" customFormat="1" ht="12.75" customHeight="1">
      <c r="A6" s="43">
        <v>1</v>
      </c>
      <c r="B6" s="43">
        <f>A6+1</f>
        <v>2</v>
      </c>
      <c r="C6" s="43">
        <f t="shared" ref="C6:M6" si="0">B6+1</f>
        <v>3</v>
      </c>
      <c r="D6" s="43">
        <f t="shared" si="0"/>
        <v>4</v>
      </c>
      <c r="E6" s="43">
        <f t="shared" si="0"/>
        <v>5</v>
      </c>
      <c r="F6" s="43">
        <f t="shared" si="0"/>
        <v>6</v>
      </c>
      <c r="G6" s="43">
        <f t="shared" si="0"/>
        <v>7</v>
      </c>
      <c r="H6" s="43">
        <f t="shared" si="0"/>
        <v>8</v>
      </c>
      <c r="I6" s="43">
        <f t="shared" si="0"/>
        <v>9</v>
      </c>
      <c r="J6" s="43">
        <f t="shared" si="0"/>
        <v>10</v>
      </c>
      <c r="K6" s="43">
        <f t="shared" si="0"/>
        <v>11</v>
      </c>
      <c r="L6" s="43">
        <f t="shared" si="0"/>
        <v>12</v>
      </c>
      <c r="M6" s="43">
        <f t="shared" si="0"/>
        <v>13</v>
      </c>
      <c r="N6" s="43" t="s">
        <v>100</v>
      </c>
      <c r="O6" s="43" t="s">
        <v>101</v>
      </c>
    </row>
    <row r="7" spans="1:15" s="6" customFormat="1" ht="21">
      <c r="A7" s="92" t="s">
        <v>19</v>
      </c>
      <c r="B7" s="14">
        <v>1</v>
      </c>
      <c r="C7" s="88" t="s">
        <v>66</v>
      </c>
      <c r="D7" s="38">
        <v>2294</v>
      </c>
      <c r="E7" s="23">
        <v>1</v>
      </c>
      <c r="F7" s="29"/>
      <c r="G7" s="23">
        <v>2</v>
      </c>
      <c r="H7" s="29"/>
      <c r="I7" s="23">
        <v>48</v>
      </c>
      <c r="J7" s="62" t="s">
        <v>86</v>
      </c>
      <c r="K7" s="24" t="s">
        <v>23</v>
      </c>
      <c r="L7" s="12" t="s">
        <v>80</v>
      </c>
      <c r="M7" s="25"/>
      <c r="N7" s="40">
        <f t="shared" ref="N7:N25" si="1">(D7*I7)</f>
        <v>110112</v>
      </c>
      <c r="O7" s="25"/>
    </row>
    <row r="8" spans="1:15" s="6" customFormat="1" ht="57" customHeight="1">
      <c r="A8" s="92"/>
      <c r="B8" s="14">
        <v>2</v>
      </c>
      <c r="C8" s="89"/>
      <c r="D8" s="38">
        <v>2220</v>
      </c>
      <c r="E8" s="14">
        <v>1</v>
      </c>
      <c r="F8" s="29"/>
      <c r="G8" s="14">
        <v>2</v>
      </c>
      <c r="H8" s="29"/>
      <c r="I8" s="14">
        <v>48</v>
      </c>
      <c r="J8" s="62"/>
      <c r="K8" s="24" t="s">
        <v>24</v>
      </c>
      <c r="L8" s="12" t="s">
        <v>80</v>
      </c>
      <c r="M8" s="25"/>
      <c r="N8" s="40">
        <f t="shared" si="1"/>
        <v>106560</v>
      </c>
      <c r="O8" s="25"/>
    </row>
    <row r="9" spans="1:15" s="59" customFormat="1" ht="57" customHeight="1">
      <c r="A9" s="92"/>
      <c r="B9" s="56">
        <v>3</v>
      </c>
      <c r="C9" s="89"/>
      <c r="D9" s="57">
        <v>2571.4</v>
      </c>
      <c r="E9" s="56">
        <v>1</v>
      </c>
      <c r="F9" s="56">
        <v>5</v>
      </c>
      <c r="G9" s="29"/>
      <c r="H9" s="29"/>
      <c r="I9" s="56">
        <v>520</v>
      </c>
      <c r="J9" s="56" t="s">
        <v>121</v>
      </c>
      <c r="K9" s="24" t="s">
        <v>120</v>
      </c>
      <c r="L9" s="56" t="s">
        <v>122</v>
      </c>
      <c r="M9" s="25"/>
      <c r="N9" s="58">
        <f t="shared" si="1"/>
        <v>1337128</v>
      </c>
      <c r="O9" s="58"/>
    </row>
    <row r="10" spans="1:15" s="6" customFormat="1" ht="57" customHeight="1">
      <c r="A10" s="92"/>
      <c r="B10" s="14">
        <v>4</v>
      </c>
      <c r="C10" s="89"/>
      <c r="D10" s="38">
        <v>433</v>
      </c>
      <c r="E10" s="14">
        <v>1</v>
      </c>
      <c r="F10" s="29"/>
      <c r="G10" s="14">
        <v>1</v>
      </c>
      <c r="H10" s="29"/>
      <c r="I10" s="14">
        <v>24</v>
      </c>
      <c r="J10" s="53" t="s">
        <v>21</v>
      </c>
      <c r="K10" s="24" t="s">
        <v>127</v>
      </c>
      <c r="L10" s="12" t="s">
        <v>80</v>
      </c>
      <c r="M10" s="25"/>
      <c r="N10" s="40">
        <f t="shared" si="1"/>
        <v>10392</v>
      </c>
      <c r="O10" s="25"/>
    </row>
    <row r="11" spans="1:15" s="6" customFormat="1" ht="28.5" customHeight="1">
      <c r="A11" s="92"/>
      <c r="B11" s="14">
        <v>5</v>
      </c>
      <c r="C11" s="89"/>
      <c r="D11" s="38">
        <v>16</v>
      </c>
      <c r="E11" s="14">
        <v>1</v>
      </c>
      <c r="F11" s="29"/>
      <c r="G11" s="14">
        <v>1</v>
      </c>
      <c r="H11" s="29"/>
      <c r="I11" s="14">
        <v>24</v>
      </c>
      <c r="J11" s="53" t="s">
        <v>21</v>
      </c>
      <c r="K11" s="24" t="s">
        <v>128</v>
      </c>
      <c r="L11" s="51" t="s">
        <v>115</v>
      </c>
      <c r="M11" s="25"/>
      <c r="N11" s="40">
        <f t="shared" si="1"/>
        <v>384</v>
      </c>
      <c r="O11" s="25"/>
    </row>
    <row r="12" spans="1:15" s="6" customFormat="1" ht="31.5">
      <c r="A12" s="92"/>
      <c r="B12" s="14">
        <v>6</v>
      </c>
      <c r="C12" s="89"/>
      <c r="D12" s="38">
        <v>365</v>
      </c>
      <c r="E12" s="14">
        <v>1</v>
      </c>
      <c r="F12" s="14">
        <v>5</v>
      </c>
      <c r="G12" s="29"/>
      <c r="H12" s="29"/>
      <c r="I12" s="14">
        <v>520</v>
      </c>
      <c r="J12" s="41" t="s">
        <v>111</v>
      </c>
      <c r="K12" s="24" t="s">
        <v>41</v>
      </c>
      <c r="L12" s="12" t="s">
        <v>80</v>
      </c>
      <c r="M12" s="25"/>
      <c r="N12" s="40">
        <f t="shared" si="1"/>
        <v>189800</v>
      </c>
      <c r="O12" s="25"/>
    </row>
    <row r="13" spans="1:15" s="6" customFormat="1" ht="28.5" customHeight="1">
      <c r="A13" s="92"/>
      <c r="B13" s="14">
        <v>7</v>
      </c>
      <c r="C13" s="89"/>
      <c r="D13" s="38">
        <v>146</v>
      </c>
      <c r="E13" s="14">
        <v>1</v>
      </c>
      <c r="F13" s="29"/>
      <c r="G13" s="29"/>
      <c r="H13" s="92">
        <v>2</v>
      </c>
      <c r="I13" s="14">
        <v>4</v>
      </c>
      <c r="J13" s="94" t="s">
        <v>86</v>
      </c>
      <c r="K13" s="24" t="s">
        <v>25</v>
      </c>
      <c r="L13" s="12" t="s">
        <v>81</v>
      </c>
      <c r="M13" s="25"/>
      <c r="N13" s="40">
        <f t="shared" si="1"/>
        <v>584</v>
      </c>
      <c r="O13" s="25"/>
    </row>
    <row r="14" spans="1:15" s="6" customFormat="1" ht="28.5" customHeight="1">
      <c r="A14" s="92"/>
      <c r="B14" s="14">
        <v>8</v>
      </c>
      <c r="C14" s="89"/>
      <c r="D14" s="38">
        <v>380</v>
      </c>
      <c r="E14" s="14">
        <v>1</v>
      </c>
      <c r="F14" s="29"/>
      <c r="G14" s="29"/>
      <c r="H14" s="62"/>
      <c r="I14" s="14">
        <v>4</v>
      </c>
      <c r="J14" s="95"/>
      <c r="K14" s="24" t="s">
        <v>26</v>
      </c>
      <c r="L14" s="12" t="s">
        <v>82</v>
      </c>
      <c r="M14" s="25"/>
      <c r="N14" s="40">
        <f t="shared" si="1"/>
        <v>1520</v>
      </c>
      <c r="O14" s="25"/>
    </row>
    <row r="15" spans="1:15" s="6" customFormat="1" ht="28.5" customHeight="1">
      <c r="A15" s="92"/>
      <c r="B15" s="14">
        <v>9</v>
      </c>
      <c r="C15" s="90"/>
      <c r="D15" s="38">
        <v>189</v>
      </c>
      <c r="E15" s="14">
        <v>1</v>
      </c>
      <c r="F15" s="29"/>
      <c r="G15" s="29"/>
      <c r="H15" s="14">
        <v>4</v>
      </c>
      <c r="I15" s="14">
        <v>8</v>
      </c>
      <c r="J15" s="95"/>
      <c r="K15" s="24" t="s">
        <v>27</v>
      </c>
      <c r="L15" s="55" t="s">
        <v>81</v>
      </c>
      <c r="M15" s="25"/>
      <c r="N15" s="40">
        <f t="shared" si="1"/>
        <v>1512</v>
      </c>
      <c r="O15" s="25"/>
    </row>
    <row r="16" spans="1:15" s="59" customFormat="1" ht="28.5" customHeight="1">
      <c r="A16" s="88" t="s">
        <v>123</v>
      </c>
      <c r="B16" s="56">
        <v>10</v>
      </c>
      <c r="C16" s="88" t="s">
        <v>124</v>
      </c>
      <c r="D16" s="57">
        <v>30.8</v>
      </c>
      <c r="E16" s="56">
        <v>1</v>
      </c>
      <c r="F16" s="29"/>
      <c r="G16" s="56">
        <v>1</v>
      </c>
      <c r="H16" s="56">
        <v>4</v>
      </c>
      <c r="I16" s="56">
        <v>8</v>
      </c>
      <c r="J16" s="96"/>
      <c r="K16" s="24" t="s">
        <v>126</v>
      </c>
      <c r="L16" s="56" t="s">
        <v>129</v>
      </c>
      <c r="M16" s="25"/>
      <c r="N16" s="58">
        <f t="shared" si="1"/>
        <v>246.4</v>
      </c>
      <c r="O16" s="25"/>
    </row>
    <row r="17" spans="1:15" s="59" customFormat="1" ht="28.5" customHeight="1">
      <c r="A17" s="89"/>
      <c r="B17" s="56">
        <v>11</v>
      </c>
      <c r="C17" s="89"/>
      <c r="D17" s="57">
        <v>444</v>
      </c>
      <c r="E17" s="56">
        <v>1</v>
      </c>
      <c r="F17" s="29"/>
      <c r="G17" s="56">
        <v>1</v>
      </c>
      <c r="H17" s="56">
        <v>4</v>
      </c>
      <c r="I17" s="56">
        <v>8</v>
      </c>
      <c r="J17" s="96"/>
      <c r="K17" s="24" t="s">
        <v>26</v>
      </c>
      <c r="L17" s="56" t="s">
        <v>129</v>
      </c>
      <c r="M17" s="25"/>
      <c r="N17" s="58">
        <f t="shared" si="1"/>
        <v>3552</v>
      </c>
      <c r="O17" s="25"/>
    </row>
    <row r="18" spans="1:15" s="59" customFormat="1" ht="28.5" customHeight="1">
      <c r="A18" s="89"/>
      <c r="B18" s="56">
        <v>12</v>
      </c>
      <c r="C18" s="89"/>
      <c r="D18" s="57">
        <v>205</v>
      </c>
      <c r="E18" s="56">
        <v>1</v>
      </c>
      <c r="F18" s="29"/>
      <c r="G18" s="56">
        <v>1</v>
      </c>
      <c r="H18" s="56">
        <v>4</v>
      </c>
      <c r="I18" s="56">
        <v>8</v>
      </c>
      <c r="J18" s="97"/>
      <c r="K18" s="24" t="s">
        <v>27</v>
      </c>
      <c r="L18" s="56" t="s">
        <v>129</v>
      </c>
      <c r="M18" s="25"/>
      <c r="N18" s="58">
        <f t="shared" si="1"/>
        <v>1640</v>
      </c>
      <c r="O18" s="25"/>
    </row>
    <row r="19" spans="1:15" s="59" customFormat="1" ht="42">
      <c r="A19" s="90"/>
      <c r="B19" s="56">
        <v>13</v>
      </c>
      <c r="C19" s="90"/>
      <c r="D19" s="57">
        <v>2105.6999999999998</v>
      </c>
      <c r="E19" s="56">
        <v>1</v>
      </c>
      <c r="F19" s="56">
        <v>5</v>
      </c>
      <c r="G19" s="29"/>
      <c r="H19" s="29"/>
      <c r="I19" s="56">
        <v>520</v>
      </c>
      <c r="J19" s="56" t="s">
        <v>121</v>
      </c>
      <c r="K19" s="24" t="s">
        <v>125</v>
      </c>
      <c r="L19" s="56" t="s">
        <v>129</v>
      </c>
      <c r="M19" s="25"/>
      <c r="N19" s="58">
        <f t="shared" si="1"/>
        <v>1094964</v>
      </c>
      <c r="O19" s="25"/>
    </row>
    <row r="20" spans="1:15" s="6" customFormat="1" ht="42" customHeight="1">
      <c r="A20" s="92" t="s">
        <v>11</v>
      </c>
      <c r="B20" s="14">
        <v>14</v>
      </c>
      <c r="C20" s="88" t="s">
        <v>67</v>
      </c>
      <c r="D20" s="38">
        <v>790</v>
      </c>
      <c r="E20" s="23">
        <v>1</v>
      </c>
      <c r="F20" s="30"/>
      <c r="G20" s="23">
        <v>1</v>
      </c>
      <c r="H20" s="30"/>
      <c r="I20" s="23">
        <v>24</v>
      </c>
      <c r="J20" s="12" t="s">
        <v>21</v>
      </c>
      <c r="K20" s="24" t="s">
        <v>28</v>
      </c>
      <c r="L20" s="12" t="s">
        <v>81</v>
      </c>
      <c r="M20" s="25"/>
      <c r="N20" s="40">
        <f t="shared" si="1"/>
        <v>18960</v>
      </c>
      <c r="O20" s="25"/>
    </row>
    <row r="21" spans="1:15" s="6" customFormat="1" ht="21">
      <c r="A21" s="92"/>
      <c r="B21" s="14">
        <v>15</v>
      </c>
      <c r="C21" s="89"/>
      <c r="D21" s="38">
        <v>226</v>
      </c>
      <c r="E21" s="14">
        <v>1</v>
      </c>
      <c r="F21" s="29"/>
      <c r="G21" s="14">
        <v>1</v>
      </c>
      <c r="H21" s="29"/>
      <c r="I21" s="14">
        <v>24</v>
      </c>
      <c r="J21" s="62" t="s">
        <v>86</v>
      </c>
      <c r="K21" s="24" t="s">
        <v>24</v>
      </c>
      <c r="L21" s="12" t="s">
        <v>81</v>
      </c>
      <c r="M21" s="26"/>
      <c r="N21" s="40">
        <f t="shared" si="1"/>
        <v>5424</v>
      </c>
      <c r="O21" s="25"/>
    </row>
    <row r="22" spans="1:15" s="6" customFormat="1">
      <c r="A22" s="92"/>
      <c r="B22" s="14">
        <v>16</v>
      </c>
      <c r="C22" s="89"/>
      <c r="D22" s="38">
        <v>167</v>
      </c>
      <c r="E22" s="14">
        <v>1</v>
      </c>
      <c r="F22" s="29"/>
      <c r="G22" s="29"/>
      <c r="H22" s="14">
        <v>2</v>
      </c>
      <c r="I22" s="14">
        <v>4</v>
      </c>
      <c r="J22" s="62"/>
      <c r="K22" s="24" t="s">
        <v>29</v>
      </c>
      <c r="L22" s="12" t="s">
        <v>81</v>
      </c>
      <c r="M22" s="26"/>
      <c r="N22" s="40">
        <f t="shared" si="1"/>
        <v>668</v>
      </c>
      <c r="O22" s="25"/>
    </row>
    <row r="23" spans="1:15" s="6" customFormat="1">
      <c r="A23" s="92"/>
      <c r="B23" s="14">
        <v>17</v>
      </c>
      <c r="C23" s="90"/>
      <c r="D23" s="38">
        <v>77</v>
      </c>
      <c r="E23" s="14">
        <v>1</v>
      </c>
      <c r="F23" s="29"/>
      <c r="G23" s="29"/>
      <c r="H23" s="14">
        <v>4</v>
      </c>
      <c r="I23" s="14">
        <v>8</v>
      </c>
      <c r="J23" s="62"/>
      <c r="K23" s="24" t="s">
        <v>27</v>
      </c>
      <c r="L23" s="12" t="s">
        <v>81</v>
      </c>
      <c r="M23" s="25"/>
      <c r="N23" s="40">
        <f t="shared" si="1"/>
        <v>616</v>
      </c>
      <c r="O23" s="25"/>
    </row>
    <row r="24" spans="1:15" s="6" customFormat="1">
      <c r="A24" s="92" t="s">
        <v>20</v>
      </c>
      <c r="B24" s="14">
        <v>18</v>
      </c>
      <c r="C24" s="92" t="s">
        <v>68</v>
      </c>
      <c r="D24" s="38">
        <v>30</v>
      </c>
      <c r="E24" s="23">
        <v>1</v>
      </c>
      <c r="F24" s="30"/>
      <c r="G24" s="30"/>
      <c r="H24" s="23">
        <v>2</v>
      </c>
      <c r="I24" s="23">
        <v>4</v>
      </c>
      <c r="J24" s="62"/>
      <c r="K24" s="24" t="s">
        <v>29</v>
      </c>
      <c r="L24" s="12" t="s">
        <v>81</v>
      </c>
      <c r="M24" s="26"/>
      <c r="N24" s="40">
        <f t="shared" si="1"/>
        <v>120</v>
      </c>
      <c r="O24" s="25"/>
    </row>
    <row r="25" spans="1:15" s="6" customFormat="1" ht="38.25" customHeight="1">
      <c r="A25" s="92"/>
      <c r="B25" s="14">
        <v>19</v>
      </c>
      <c r="C25" s="62"/>
      <c r="D25" s="38">
        <v>16</v>
      </c>
      <c r="E25" s="14">
        <v>1</v>
      </c>
      <c r="F25" s="29"/>
      <c r="G25" s="29"/>
      <c r="H25" s="14">
        <v>4</v>
      </c>
      <c r="I25" s="14">
        <v>8</v>
      </c>
      <c r="J25" s="62"/>
      <c r="K25" s="24" t="s">
        <v>27</v>
      </c>
      <c r="L25" s="12" t="s">
        <v>81</v>
      </c>
      <c r="M25" s="26"/>
      <c r="N25" s="18">
        <f t="shared" si="1"/>
        <v>128</v>
      </c>
      <c r="O25" s="25"/>
    </row>
    <row r="26" spans="1:15" s="6" customFormat="1" ht="17.25" customHeight="1">
      <c r="A26" s="71" t="s">
        <v>60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</row>
    <row r="27" spans="1:15" s="6" customFormat="1" ht="21" customHeight="1">
      <c r="A27" s="62" t="s">
        <v>57</v>
      </c>
      <c r="B27" s="14">
        <v>20</v>
      </c>
      <c r="C27" s="88" t="s">
        <v>70</v>
      </c>
      <c r="D27" s="38">
        <v>357</v>
      </c>
      <c r="E27" s="14">
        <v>1</v>
      </c>
      <c r="F27" s="28"/>
      <c r="G27" s="14">
        <v>1</v>
      </c>
      <c r="H27" s="28"/>
      <c r="I27" s="14">
        <v>24</v>
      </c>
      <c r="J27" s="62" t="s">
        <v>86</v>
      </c>
      <c r="K27" s="24" t="s">
        <v>23</v>
      </c>
      <c r="L27" s="12" t="s">
        <v>81</v>
      </c>
      <c r="M27" s="26"/>
      <c r="N27" s="40">
        <f t="shared" ref="N27:N33" si="2">(D27*I27)</f>
        <v>8568</v>
      </c>
      <c r="O27" s="25"/>
    </row>
    <row r="28" spans="1:15" s="6" customFormat="1" ht="21">
      <c r="A28" s="62"/>
      <c r="B28" s="14">
        <v>21</v>
      </c>
      <c r="C28" s="89"/>
      <c r="D28" s="38">
        <v>34</v>
      </c>
      <c r="E28" s="14">
        <v>1</v>
      </c>
      <c r="F28" s="28"/>
      <c r="G28" s="14">
        <v>1</v>
      </c>
      <c r="H28" s="28"/>
      <c r="I28" s="14">
        <v>24</v>
      </c>
      <c r="J28" s="62"/>
      <c r="K28" s="24" t="s">
        <v>58</v>
      </c>
      <c r="L28" s="12" t="s">
        <v>81</v>
      </c>
      <c r="M28" s="26"/>
      <c r="N28" s="40">
        <f t="shared" si="2"/>
        <v>816</v>
      </c>
      <c r="O28" s="25"/>
    </row>
    <row r="29" spans="1:15" s="59" customFormat="1" ht="42">
      <c r="A29" s="62"/>
      <c r="B29" s="56">
        <v>22</v>
      </c>
      <c r="C29" s="89"/>
      <c r="D29" s="57">
        <v>370.4</v>
      </c>
      <c r="E29" s="56">
        <v>1</v>
      </c>
      <c r="F29" s="60">
        <v>5</v>
      </c>
      <c r="G29" s="29"/>
      <c r="H29" s="28"/>
      <c r="I29" s="56">
        <v>520</v>
      </c>
      <c r="J29" s="56" t="s">
        <v>121</v>
      </c>
      <c r="K29" s="24" t="s">
        <v>125</v>
      </c>
      <c r="L29" s="56" t="s">
        <v>129</v>
      </c>
      <c r="M29" s="26"/>
      <c r="N29" s="58">
        <f t="shared" si="2"/>
        <v>192608</v>
      </c>
      <c r="O29" s="25"/>
    </row>
    <row r="30" spans="1:15" s="6" customFormat="1" ht="31.5">
      <c r="A30" s="62"/>
      <c r="B30" s="14">
        <v>23</v>
      </c>
      <c r="C30" s="89"/>
      <c r="D30" s="38">
        <v>357</v>
      </c>
      <c r="E30" s="14">
        <v>1</v>
      </c>
      <c r="F30" s="14">
        <v>5</v>
      </c>
      <c r="G30" s="28"/>
      <c r="H30" s="28"/>
      <c r="I30" s="14">
        <v>520</v>
      </c>
      <c r="J30" s="41" t="s">
        <v>111</v>
      </c>
      <c r="K30" s="24" t="s">
        <v>41</v>
      </c>
      <c r="L30" s="12" t="s">
        <v>81</v>
      </c>
      <c r="M30" s="26"/>
      <c r="N30" s="40">
        <f t="shared" si="2"/>
        <v>185640</v>
      </c>
      <c r="O30" s="25"/>
    </row>
    <row r="31" spans="1:15" s="6" customFormat="1">
      <c r="A31" s="62"/>
      <c r="B31" s="14">
        <v>24</v>
      </c>
      <c r="C31" s="89"/>
      <c r="D31" s="38">
        <v>34</v>
      </c>
      <c r="E31" s="14">
        <v>1</v>
      </c>
      <c r="F31" s="28"/>
      <c r="G31" s="28"/>
      <c r="H31" s="14">
        <v>1</v>
      </c>
      <c r="I31" s="14">
        <v>2</v>
      </c>
      <c r="J31" s="62" t="s">
        <v>86</v>
      </c>
      <c r="K31" s="24" t="s">
        <v>29</v>
      </c>
      <c r="L31" s="12" t="s">
        <v>81</v>
      </c>
      <c r="M31" s="26"/>
      <c r="N31" s="40">
        <f t="shared" si="2"/>
        <v>68</v>
      </c>
      <c r="O31" s="25"/>
    </row>
    <row r="32" spans="1:15" s="6" customFormat="1">
      <c r="A32" s="62"/>
      <c r="B32" s="14">
        <v>25</v>
      </c>
      <c r="C32" s="90"/>
      <c r="D32" s="38">
        <v>75</v>
      </c>
      <c r="E32" s="14">
        <v>1</v>
      </c>
      <c r="F32" s="28"/>
      <c r="G32" s="28"/>
      <c r="H32" s="14">
        <v>1</v>
      </c>
      <c r="I32" s="14">
        <v>2</v>
      </c>
      <c r="J32" s="62"/>
      <c r="K32" s="24" t="s">
        <v>27</v>
      </c>
      <c r="L32" s="12" t="s">
        <v>81</v>
      </c>
      <c r="M32" s="26"/>
      <c r="N32" s="40">
        <f t="shared" si="2"/>
        <v>150</v>
      </c>
      <c r="O32" s="25"/>
    </row>
    <row r="33" spans="1:15" s="6" customFormat="1" ht="21">
      <c r="A33" s="12" t="s">
        <v>62</v>
      </c>
      <c r="B33" s="14">
        <v>26</v>
      </c>
      <c r="C33" s="14" t="s">
        <v>69</v>
      </c>
      <c r="D33" s="38">
        <v>427</v>
      </c>
      <c r="E33" s="14">
        <v>1</v>
      </c>
      <c r="F33" s="28"/>
      <c r="G33" s="14">
        <v>1</v>
      </c>
      <c r="H33" s="28"/>
      <c r="I33" s="14">
        <v>24</v>
      </c>
      <c r="J33" s="12" t="s">
        <v>21</v>
      </c>
      <c r="K33" s="24" t="s">
        <v>41</v>
      </c>
      <c r="L33" s="12" t="s">
        <v>81</v>
      </c>
      <c r="M33" s="26"/>
      <c r="N33" s="18">
        <f t="shared" si="2"/>
        <v>10248</v>
      </c>
      <c r="O33" s="25"/>
    </row>
    <row r="34" spans="1:15" customFormat="1">
      <c r="A34" s="74" t="s">
        <v>102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27"/>
    </row>
    <row r="35" spans="1:15" customFormat="1">
      <c r="A35" s="91" t="s">
        <v>34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7">
        <v>0.23</v>
      </c>
    </row>
    <row r="36" spans="1:15" customFormat="1" ht="14.25" customHeight="1">
      <c r="A36" s="87" t="s">
        <v>35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27"/>
    </row>
    <row r="37" spans="1:15" customFormat="1">
      <c r="A37" s="91" t="s">
        <v>32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27"/>
    </row>
    <row r="38" spans="1:15" customFormat="1"/>
    <row r="39" spans="1:15" customFormat="1">
      <c r="L39" s="11" t="s">
        <v>30</v>
      </c>
    </row>
    <row r="40" spans="1:15" customFormat="1">
      <c r="L40" s="39" t="s">
        <v>33</v>
      </c>
    </row>
    <row r="41" spans="1:15" customFormat="1">
      <c r="L41" s="39" t="s">
        <v>31</v>
      </c>
    </row>
  </sheetData>
  <mergeCells count="34">
    <mergeCell ref="A1:K1"/>
    <mergeCell ref="A2:K2"/>
    <mergeCell ref="A35:N35"/>
    <mergeCell ref="N4:N5"/>
    <mergeCell ref="E4:I4"/>
    <mergeCell ref="D4:D5"/>
    <mergeCell ref="M4:M5"/>
    <mergeCell ref="A4:A5"/>
    <mergeCell ref="B4:B5"/>
    <mergeCell ref="L4:L5"/>
    <mergeCell ref="C7:C15"/>
    <mergeCell ref="C20:C23"/>
    <mergeCell ref="J13:J18"/>
    <mergeCell ref="A37:N37"/>
    <mergeCell ref="A20:A23"/>
    <mergeCell ref="A24:A25"/>
    <mergeCell ref="A7:A15"/>
    <mergeCell ref="J7:J8"/>
    <mergeCell ref="J21:J25"/>
    <mergeCell ref="A34:N34"/>
    <mergeCell ref="J31:J32"/>
    <mergeCell ref="J27:J28"/>
    <mergeCell ref="C24:C25"/>
    <mergeCell ref="C27:C32"/>
    <mergeCell ref="A27:A32"/>
    <mergeCell ref="H13:H14"/>
    <mergeCell ref="A26:O26"/>
    <mergeCell ref="O4:O5"/>
    <mergeCell ref="J4:J5"/>
    <mergeCell ref="C4:C5"/>
    <mergeCell ref="K4:K5"/>
    <mergeCell ref="A36:N36"/>
    <mergeCell ref="C16:C19"/>
    <mergeCell ref="A16:A19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Footer>Strona &amp;P z &amp;N</oddFooter>
  </headerFooter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view="pageBreakPreview" zoomScale="120" zoomScaleNormal="90" zoomScaleSheetLayoutView="120" workbookViewId="0">
      <selection activeCell="K22" sqref="K22"/>
    </sheetView>
  </sheetViews>
  <sheetFormatPr defaultRowHeight="14.25"/>
  <cols>
    <col min="1" max="1" width="5.875" style="6" customWidth="1"/>
    <col min="2" max="2" width="3.875" style="8" customWidth="1"/>
    <col min="3" max="3" width="14.25" style="6" customWidth="1"/>
    <col min="4" max="4" width="9.75" style="6" customWidth="1"/>
    <col min="5" max="8" width="5.375" style="11" customWidth="1"/>
    <col min="9" max="9" width="5.375" style="31" customWidth="1"/>
    <col min="10" max="10" width="10.625" style="11" customWidth="1"/>
    <col min="11" max="11" width="55.75" style="11" customWidth="1"/>
    <col min="12" max="12" width="7.625" style="11" customWidth="1"/>
    <col min="13" max="15" width="10.125" style="11" customWidth="1"/>
    <col min="16" max="16384" width="9" style="6"/>
  </cols>
  <sheetData>
    <row r="1" spans="1:15" s="11" customFormat="1" ht="30" customHeight="1">
      <c r="A1" s="77" t="s">
        <v>130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M1" s="11" t="s">
        <v>134</v>
      </c>
    </row>
    <row r="2" spans="1:15" s="11" customFormat="1">
      <c r="A2" s="37" t="s">
        <v>83</v>
      </c>
      <c r="I2" s="31"/>
      <c r="M2" t="s">
        <v>132</v>
      </c>
    </row>
    <row r="4" spans="1:15" s="32" customFormat="1" ht="32.25" customHeight="1">
      <c r="A4" s="71" t="s">
        <v>88</v>
      </c>
      <c r="B4" s="71" t="s">
        <v>0</v>
      </c>
      <c r="C4" s="71" t="s">
        <v>89</v>
      </c>
      <c r="D4" s="71" t="s">
        <v>118</v>
      </c>
      <c r="E4" s="72" t="s">
        <v>2</v>
      </c>
      <c r="F4" s="72"/>
      <c r="G4" s="72"/>
      <c r="H4" s="72"/>
      <c r="I4" s="72"/>
      <c r="J4" s="71" t="s">
        <v>91</v>
      </c>
      <c r="K4" s="71" t="s">
        <v>1</v>
      </c>
      <c r="L4" s="71" t="s">
        <v>92</v>
      </c>
      <c r="M4" s="71" t="s">
        <v>93</v>
      </c>
      <c r="N4" s="71" t="s">
        <v>94</v>
      </c>
      <c r="O4" s="80" t="s">
        <v>95</v>
      </c>
    </row>
    <row r="5" spans="1:15" s="32" customFormat="1" ht="32.25" customHeight="1">
      <c r="A5" s="71"/>
      <c r="B5" s="71"/>
      <c r="C5" s="71"/>
      <c r="D5" s="71"/>
      <c r="E5" s="41" t="s">
        <v>96</v>
      </c>
      <c r="F5" s="41" t="s">
        <v>97</v>
      </c>
      <c r="G5" s="41" t="s">
        <v>98</v>
      </c>
      <c r="H5" s="41" t="s">
        <v>99</v>
      </c>
      <c r="I5" s="42" t="s">
        <v>76</v>
      </c>
      <c r="J5" s="71"/>
      <c r="K5" s="71"/>
      <c r="L5" s="71"/>
      <c r="M5" s="71"/>
      <c r="N5" s="71"/>
      <c r="O5" s="81"/>
    </row>
    <row r="6" spans="1:15" s="11" customFormat="1" ht="14.25" customHeight="1">
      <c r="A6" s="43">
        <v>1</v>
      </c>
      <c r="B6" s="43">
        <f>A6+1</f>
        <v>2</v>
      </c>
      <c r="C6" s="43">
        <f t="shared" ref="C6:M6" si="0">B6+1</f>
        <v>3</v>
      </c>
      <c r="D6" s="43">
        <f t="shared" si="0"/>
        <v>4</v>
      </c>
      <c r="E6" s="43">
        <f t="shared" si="0"/>
        <v>5</v>
      </c>
      <c r="F6" s="43">
        <f t="shared" si="0"/>
        <v>6</v>
      </c>
      <c r="G6" s="43">
        <f t="shared" si="0"/>
        <v>7</v>
      </c>
      <c r="H6" s="43">
        <f t="shared" si="0"/>
        <v>8</v>
      </c>
      <c r="I6" s="43">
        <f t="shared" si="0"/>
        <v>9</v>
      </c>
      <c r="J6" s="43">
        <f t="shared" si="0"/>
        <v>10</v>
      </c>
      <c r="K6" s="43">
        <f t="shared" si="0"/>
        <v>11</v>
      </c>
      <c r="L6" s="43">
        <f t="shared" si="0"/>
        <v>12</v>
      </c>
      <c r="M6" s="43">
        <f t="shared" si="0"/>
        <v>13</v>
      </c>
      <c r="N6" s="43" t="s">
        <v>100</v>
      </c>
      <c r="O6" s="43" t="s">
        <v>101</v>
      </c>
    </row>
    <row r="7" spans="1:15">
      <c r="A7" s="104" t="s">
        <v>71</v>
      </c>
      <c r="B7" s="14">
        <v>1</v>
      </c>
      <c r="C7" s="104" t="s">
        <v>73</v>
      </c>
      <c r="D7" s="57">
        <v>20678</v>
      </c>
      <c r="E7" s="23">
        <v>1</v>
      </c>
      <c r="F7" s="30"/>
      <c r="G7" s="30"/>
      <c r="H7" s="23">
        <v>5</v>
      </c>
      <c r="I7" s="23">
        <v>10</v>
      </c>
      <c r="J7" s="62" t="s">
        <v>87</v>
      </c>
      <c r="K7" s="24" t="s">
        <v>36</v>
      </c>
      <c r="L7" s="12" t="s">
        <v>64</v>
      </c>
      <c r="M7" s="25"/>
      <c r="N7" s="18">
        <f>(D7*I7)</f>
        <v>206780</v>
      </c>
      <c r="O7" s="25"/>
    </row>
    <row r="8" spans="1:15">
      <c r="A8" s="105"/>
      <c r="B8" s="14">
        <v>2</v>
      </c>
      <c r="C8" s="105"/>
      <c r="D8" s="57">
        <v>20678</v>
      </c>
      <c r="E8" s="14">
        <v>1</v>
      </c>
      <c r="F8" s="29"/>
      <c r="G8" s="29"/>
      <c r="H8" s="14">
        <v>1</v>
      </c>
      <c r="I8" s="14">
        <v>2</v>
      </c>
      <c r="J8" s="62"/>
      <c r="K8" s="24" t="s">
        <v>22</v>
      </c>
      <c r="L8" s="12" t="s">
        <v>64</v>
      </c>
      <c r="M8" s="25"/>
      <c r="N8" s="18">
        <f t="shared" ref="N8:N12" si="1">(D8*I8)</f>
        <v>41356</v>
      </c>
      <c r="O8" s="25"/>
    </row>
    <row r="9" spans="1:15">
      <c r="A9" s="105"/>
      <c r="B9" s="14">
        <v>3</v>
      </c>
      <c r="C9" s="105"/>
      <c r="D9" s="57">
        <v>193</v>
      </c>
      <c r="E9" s="14">
        <v>1</v>
      </c>
      <c r="F9" s="29"/>
      <c r="G9" s="29"/>
      <c r="H9" s="14">
        <v>3</v>
      </c>
      <c r="I9" s="14">
        <v>6</v>
      </c>
      <c r="J9" s="62"/>
      <c r="K9" s="24" t="s">
        <v>74</v>
      </c>
      <c r="L9" s="12" t="s">
        <v>72</v>
      </c>
      <c r="M9" s="25"/>
      <c r="N9" s="18">
        <f t="shared" si="1"/>
        <v>1158</v>
      </c>
      <c r="O9" s="25"/>
    </row>
    <row r="10" spans="1:15" ht="31.5">
      <c r="A10" s="105"/>
      <c r="B10" s="14">
        <v>4</v>
      </c>
      <c r="C10" s="105"/>
      <c r="D10" s="57">
        <v>1500</v>
      </c>
      <c r="E10" s="14">
        <v>1</v>
      </c>
      <c r="F10" s="14">
        <v>5</v>
      </c>
      <c r="G10" s="29"/>
      <c r="H10" s="29"/>
      <c r="I10" s="14">
        <v>520</v>
      </c>
      <c r="J10" s="12" t="s">
        <v>84</v>
      </c>
      <c r="K10" s="24" t="s">
        <v>37</v>
      </c>
      <c r="L10" s="12" t="s">
        <v>64</v>
      </c>
      <c r="M10" s="25"/>
      <c r="N10" s="18">
        <f t="shared" si="1"/>
        <v>780000</v>
      </c>
      <c r="O10" s="25"/>
    </row>
    <row r="11" spans="1:15" ht="31.5">
      <c r="A11" s="105"/>
      <c r="B11" s="14">
        <v>5</v>
      </c>
      <c r="C11" s="105"/>
      <c r="D11" s="57">
        <v>13000</v>
      </c>
      <c r="E11" s="14">
        <v>1</v>
      </c>
      <c r="F11" s="14">
        <v>5</v>
      </c>
      <c r="G11" s="29"/>
      <c r="H11" s="29"/>
      <c r="I11" s="14">
        <v>520</v>
      </c>
      <c r="J11" s="12" t="s">
        <v>84</v>
      </c>
      <c r="K11" s="34" t="s">
        <v>38</v>
      </c>
      <c r="L11" s="12" t="s">
        <v>64</v>
      </c>
      <c r="M11" s="25"/>
      <c r="N11" s="18">
        <f t="shared" si="1"/>
        <v>6760000</v>
      </c>
      <c r="O11" s="25"/>
    </row>
    <row r="12" spans="1:15" ht="21">
      <c r="A12" s="105"/>
      <c r="B12" s="14">
        <v>6</v>
      </c>
      <c r="C12" s="105"/>
      <c r="D12" s="57">
        <v>850</v>
      </c>
      <c r="E12" s="14">
        <v>1</v>
      </c>
      <c r="F12" s="29"/>
      <c r="G12" s="29"/>
      <c r="H12" s="14">
        <v>4</v>
      </c>
      <c r="I12" s="14">
        <v>8</v>
      </c>
      <c r="J12" s="12" t="s">
        <v>84</v>
      </c>
      <c r="K12" s="24" t="s">
        <v>39</v>
      </c>
      <c r="L12" s="12" t="s">
        <v>72</v>
      </c>
      <c r="M12" s="25"/>
      <c r="N12" s="18">
        <f t="shared" si="1"/>
        <v>6800</v>
      </c>
      <c r="O12" s="25"/>
    </row>
    <row r="13" spans="1:15" ht="42">
      <c r="A13" s="105"/>
      <c r="B13" s="14">
        <v>7</v>
      </c>
      <c r="C13" s="105"/>
      <c r="D13" s="57">
        <v>1500</v>
      </c>
      <c r="E13" s="29"/>
      <c r="F13" s="29"/>
      <c r="G13" s="29"/>
      <c r="H13" s="29"/>
      <c r="I13" s="14">
        <v>640</v>
      </c>
      <c r="J13" s="15" t="s">
        <v>86</v>
      </c>
      <c r="K13" s="24" t="s">
        <v>40</v>
      </c>
      <c r="L13" s="12" t="s">
        <v>49</v>
      </c>
      <c r="M13" s="25"/>
      <c r="N13" s="52" t="s">
        <v>116</v>
      </c>
      <c r="O13" s="25"/>
    </row>
    <row r="14" spans="1:15" s="11" customFormat="1">
      <c r="A14" s="101" t="s">
        <v>102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35"/>
    </row>
    <row r="15" spans="1:15" s="11" customFormat="1">
      <c r="A15" s="98" t="s">
        <v>34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100"/>
      <c r="O15" s="36">
        <v>0.08</v>
      </c>
    </row>
    <row r="16" spans="1:15" s="11" customFormat="1" ht="14.25" customHeight="1">
      <c r="A16" s="106" t="s">
        <v>35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8"/>
      <c r="O16" s="35"/>
    </row>
    <row r="17" spans="1:15" s="11" customFormat="1">
      <c r="A17" s="98" t="s">
        <v>32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100"/>
      <c r="O17" s="35"/>
    </row>
    <row r="18" spans="1:15" s="11" customFormat="1">
      <c r="A18" s="6"/>
      <c r="B18" s="49" t="s">
        <v>112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s="11" customFormat="1">
      <c r="A19" s="6"/>
      <c r="B19" s="49" t="s">
        <v>117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s="11" customFormat="1">
      <c r="B20" s="33"/>
    </row>
    <row r="21" spans="1:15" s="11" customFormat="1"/>
    <row r="22" spans="1:15" s="11" customFormat="1">
      <c r="L22" s="11" t="s">
        <v>30</v>
      </c>
    </row>
    <row r="23" spans="1:15" s="11" customFormat="1">
      <c r="L23" s="39" t="s">
        <v>33</v>
      </c>
    </row>
    <row r="24" spans="1:15" s="11" customFormat="1">
      <c r="L24" s="39" t="s">
        <v>31</v>
      </c>
    </row>
  </sheetData>
  <mergeCells count="19">
    <mergeCell ref="A1:K1"/>
    <mergeCell ref="O4:O5"/>
    <mergeCell ref="J7:J9"/>
    <mergeCell ref="B4:B5"/>
    <mergeCell ref="C4:C5"/>
    <mergeCell ref="D4:D5"/>
    <mergeCell ref="E4:I4"/>
    <mergeCell ref="J4:J5"/>
    <mergeCell ref="A4:A5"/>
    <mergeCell ref="A7:A13"/>
    <mergeCell ref="A17:N17"/>
    <mergeCell ref="A14:N14"/>
    <mergeCell ref="L4:L5"/>
    <mergeCell ref="M4:M5"/>
    <mergeCell ref="N4:N5"/>
    <mergeCell ref="K4:K5"/>
    <mergeCell ref="C7:C13"/>
    <mergeCell ref="A15:N15"/>
    <mergeCell ref="A16:N16"/>
  </mergeCells>
  <pageMargins left="0.70866141732283472" right="0.70866141732283472" top="0.74803149606299213" bottom="0.74803149606299213" header="0.31496062992125984" footer="0.31496062992125984"/>
  <pageSetup paperSize="9" scale="73" fitToHeight="3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4</vt:i4>
      </vt:variant>
    </vt:vector>
  </HeadingPairs>
  <TitlesOfParts>
    <vt:vector size="7" baseType="lpstr">
      <vt:lpstr>Zadanie 4 Tabela 1</vt:lpstr>
      <vt:lpstr>Zadanie 4 Tabela 2</vt:lpstr>
      <vt:lpstr>Zadanie 4 Tabela 3</vt:lpstr>
      <vt:lpstr>'Zadanie 4 Tabela 1'!Obszar_wydruku</vt:lpstr>
      <vt:lpstr>'Zadanie 4 Tabela 1'!Tytuły_wydruku</vt:lpstr>
      <vt:lpstr>'Zadanie 4 Tabela 2'!Tytuły_wydruku</vt:lpstr>
      <vt:lpstr>'Zadanie 4 Tabela 3'!Tytuły_wydruku</vt:lpstr>
    </vt:vector>
  </TitlesOfParts>
  <Company>MPK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bialek</dc:creator>
  <cp:lastModifiedBy>rpietrz</cp:lastModifiedBy>
  <cp:lastPrinted>2018-07-25T11:13:46Z</cp:lastPrinted>
  <dcterms:created xsi:type="dcterms:W3CDTF">2013-09-01T08:33:40Z</dcterms:created>
  <dcterms:modified xsi:type="dcterms:W3CDTF">2018-07-25T11:15:24Z</dcterms:modified>
</cp:coreProperties>
</file>